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1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<sst xmlns="http://schemas.openxmlformats.org/spreadsheetml/2006/main" count="112" uniqueCount="41">
  <si>
    <t>план</t>
  </si>
  <si>
    <t>факт</t>
  </si>
  <si>
    <t>отклоне-</t>
  </si>
  <si>
    <t>ние</t>
  </si>
  <si>
    <t>%</t>
  </si>
  <si>
    <t>нарастающим с начала года</t>
  </si>
  <si>
    <t>отклонен.</t>
  </si>
  <si>
    <t>Капитальный ремонт</t>
  </si>
  <si>
    <t>Найм</t>
  </si>
  <si>
    <t>Текущий ремонт</t>
  </si>
  <si>
    <t>Техническое обслуживание</t>
  </si>
  <si>
    <t>Э\э мест общего пользования</t>
  </si>
  <si>
    <t>ВДПО</t>
  </si>
  <si>
    <t>СЭС</t>
  </si>
  <si>
    <t>Э\э общежитий</t>
  </si>
  <si>
    <t>Содержание УК</t>
  </si>
  <si>
    <t>ИТОГО</t>
  </si>
  <si>
    <t>Водоснабжение</t>
  </si>
  <si>
    <t>Водоотведение</t>
  </si>
  <si>
    <t>Отопление</t>
  </si>
  <si>
    <t>ТБО</t>
  </si>
  <si>
    <t>ВСЕГО</t>
  </si>
  <si>
    <t>за 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</si>
  <si>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</si>
  <si>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</si>
  <si>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</si>
  <si>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</si>
  <si>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</si>
  <si>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</si>
  <si>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</si>
  <si>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</si>
  <si>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</si>
  <si>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</si>
  <si>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</si>
  <si>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поступления платежей за  2010 года (январь-декабрь)</t>
  </si>
  <si>
    <t>Обслуж электрич сетей</t>
  </si>
  <si>
    <t>Уборка придомовой террит.</t>
  </si>
  <si>
    <t>Техобслужив. газ. Оборуд.</t>
  </si>
  <si>
    <t>наименование платежей</t>
  </si>
  <si>
    <t xml:space="preserve">                                                                                                                                                                                                    </t>
  </si>
  <si>
    <t>Анализ поступления платежей за 2013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</si>
</sst>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J57"/>
  <sheetViews>
    <sheetView tabSelected="1" workbookViewId="0" topLeftCell="AI33">
      <selection activeCell="BH40" sqref="BH40"/>
    </sheetView>
  </sheetViews>
  <sheetFormatPr defaultColWidth="9.00390625" defaultRowHeight="12.75"/>
  <cols>
    <col min="1" max="1" width="0.2421875" style="0" customWidth="1"/>
    <col min="2" max="2" width="0.12890625" style="0" hidden="1" customWidth="1"/>
    <col min="4" max="4" width="15.375" style="0" customWidth="1"/>
    <col min="5" max="5" width="1.75390625" style="0" hidden="1" customWidth="1"/>
    <col min="6" max="6" width="9.125" style="0" hidden="1" customWidth="1"/>
    <col min="7" max="7" width="9.00390625" style="0" customWidth="1"/>
    <col min="8" max="8" width="8.125" style="0" customWidth="1"/>
    <col min="9" max="9" width="6.00390625" style="0" customWidth="1"/>
    <col min="10" max="10" width="6.625" style="0" customWidth="1"/>
    <col min="11" max="11" width="8.875" style="0" customWidth="1"/>
    <col min="12" max="12" width="8.375" style="0" customWidth="1"/>
    <col min="13" max="13" width="6.125" style="0" customWidth="1"/>
    <col min="14" max="14" width="5.25390625" style="0" customWidth="1"/>
    <col min="15" max="16" width="8.00390625" style="0" customWidth="1"/>
    <col min="17" max="17" width="6.375" style="0" customWidth="1"/>
    <col min="18" max="18" width="7.00390625" style="0" customWidth="1"/>
    <col min="19" max="19" width="8.00390625" style="0" customWidth="1"/>
    <col min="20" max="20" width="8.25390625" style="0" customWidth="1"/>
    <col min="21" max="21" width="7.375" style="0" customWidth="1"/>
    <col min="22" max="22" width="5.875" style="0" customWidth="1"/>
    <col min="23" max="23" width="7.75390625" style="0" customWidth="1"/>
    <col min="24" max="24" width="8.375" style="0" customWidth="1"/>
    <col min="25" max="25" width="5.875" style="0" customWidth="1"/>
    <col min="26" max="26" width="6.875" style="0" customWidth="1"/>
    <col min="27" max="27" width="8.875" style="0" customWidth="1"/>
    <col min="28" max="28" width="8.125" style="0" customWidth="1"/>
    <col min="29" max="29" width="5.875" style="0" customWidth="1"/>
    <col min="30" max="30" width="7.25390625" style="0" customWidth="1"/>
    <col min="31" max="32" width="8.875" style="0" customWidth="1"/>
    <col min="33" max="33" width="6.375" style="0" customWidth="1"/>
    <col min="34" max="34" width="5.00390625" style="0" customWidth="1"/>
    <col min="35" max="35" width="8.125" style="0" customWidth="1"/>
    <col min="36" max="36" width="7.00390625" style="0" customWidth="1"/>
    <col min="37" max="37" width="6.25390625" style="0" customWidth="1"/>
    <col min="38" max="38" width="6.00390625" style="0" customWidth="1"/>
    <col min="39" max="39" width="8.375" style="0" customWidth="1"/>
    <col min="40" max="40" width="7.875" style="0" customWidth="1"/>
    <col min="41" max="41" width="5.625" style="0" customWidth="1"/>
    <col min="42" max="42" width="6.00390625" style="0" customWidth="1"/>
    <col min="43" max="43" width="7.75390625" style="0" customWidth="1"/>
    <col min="44" max="44" width="9.375" style="0" customWidth="1"/>
    <col min="45" max="45" width="6.625" style="0" customWidth="1"/>
    <col min="46" max="46" width="6.25390625" style="0" customWidth="1"/>
    <col min="47" max="47" width="9.625" style="0" customWidth="1"/>
    <col min="48" max="48" width="9.00390625" style="0" customWidth="1"/>
    <col min="49" max="49" width="7.125" style="0" customWidth="1"/>
    <col min="50" max="50" width="6.00390625" style="0" customWidth="1"/>
    <col min="51" max="51" width="9.75390625" style="0" customWidth="1"/>
    <col min="52" max="52" width="8.00390625" style="0" customWidth="1"/>
    <col min="53" max="53" width="5.25390625" style="0" customWidth="1"/>
    <col min="54" max="54" width="7.125" style="0" customWidth="1"/>
    <col min="55" max="55" width="7.625" style="0" customWidth="1"/>
    <col min="56" max="56" width="8.625" style="0" customWidth="1"/>
    <col min="57" max="57" width="6.875" style="0" customWidth="1"/>
    <col min="58" max="58" width="8.125" style="0" customWidth="1"/>
  </cols>
  <sheetData>
    <row r="1" ht="1.5" customHeight="1" hidden="1"/>
    <row r="2" spans="9:22" ht="12.75" hidden="1"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3:58" ht="12" customHeight="1" hidden="1">
      <c r="C3" s="4" t="s">
        <v>39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3:58" ht="14.25" hidden="1">
      <c r="C4" s="4"/>
      <c r="D4" s="4"/>
      <c r="E4" s="4"/>
      <c r="F4" s="4"/>
      <c r="G4" s="4"/>
      <c r="H4" s="4"/>
      <c r="I4" s="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3:58" ht="14.25" hidden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3:62" ht="15" hidden="1" thickBot="1">
      <c r="C6" s="5"/>
      <c r="D6" s="6"/>
      <c r="E6" s="6"/>
      <c r="F6" s="6"/>
      <c r="G6" s="7"/>
      <c r="H6" s="8"/>
      <c r="I6" s="8"/>
      <c r="J6" s="9"/>
      <c r="K6" s="10"/>
      <c r="L6" s="10"/>
      <c r="M6" s="10"/>
      <c r="N6" s="5"/>
      <c r="O6" s="10"/>
      <c r="P6" s="10"/>
      <c r="Q6" s="10"/>
      <c r="R6" s="11"/>
      <c r="S6" s="10"/>
      <c r="T6" s="10"/>
      <c r="U6" s="10"/>
      <c r="V6" s="11"/>
      <c r="W6" s="10"/>
      <c r="X6" s="10"/>
      <c r="Y6" s="10"/>
      <c r="Z6" s="11"/>
      <c r="AA6" s="10"/>
      <c r="AB6" s="10"/>
      <c r="AC6" s="10"/>
      <c r="AD6" s="11"/>
      <c r="AE6" s="10"/>
      <c r="AF6" s="10"/>
      <c r="AG6" s="10"/>
      <c r="AH6" s="11"/>
      <c r="AI6" s="10"/>
      <c r="AJ6" s="10"/>
      <c r="AK6" s="10"/>
      <c r="AL6" s="11"/>
      <c r="AM6" s="10"/>
      <c r="AN6" s="10"/>
      <c r="AO6" s="10"/>
      <c r="AP6" s="11"/>
      <c r="AQ6" s="10"/>
      <c r="AR6" s="10"/>
      <c r="AS6" s="10"/>
      <c r="AT6" s="11"/>
      <c r="AU6" s="10"/>
      <c r="AV6" s="10"/>
      <c r="AW6" s="10"/>
      <c r="AX6" s="11"/>
      <c r="AY6" s="10"/>
      <c r="AZ6" s="10"/>
      <c r="BA6" s="10"/>
      <c r="BB6" s="11"/>
      <c r="BC6" s="10"/>
      <c r="BD6" s="10"/>
      <c r="BE6" s="10"/>
      <c r="BF6" s="10"/>
      <c r="BG6" s="1"/>
      <c r="BH6" s="1"/>
      <c r="BI6" s="1"/>
      <c r="BJ6" s="1"/>
    </row>
    <row r="7" spans="3:62" ht="15" hidden="1" thickBot="1">
      <c r="C7" s="22"/>
      <c r="D7" s="23"/>
      <c r="E7" s="12"/>
      <c r="F7" s="12"/>
      <c r="G7" s="13"/>
      <c r="H7" s="13"/>
      <c r="I7" s="13"/>
      <c r="J7" s="13"/>
      <c r="K7" s="14"/>
      <c r="L7" s="14"/>
      <c r="M7" s="14"/>
      <c r="N7" s="15"/>
      <c r="O7" s="14"/>
      <c r="P7" s="14"/>
      <c r="Q7" s="14"/>
      <c r="R7" s="16"/>
      <c r="S7" s="14"/>
      <c r="T7" s="14"/>
      <c r="U7" s="14"/>
      <c r="V7" s="16"/>
      <c r="W7" s="14"/>
      <c r="X7" s="14"/>
      <c r="Y7" s="14"/>
      <c r="Z7" s="16"/>
      <c r="AA7" s="14"/>
      <c r="AB7" s="14"/>
      <c r="AC7" s="14"/>
      <c r="AD7" s="16"/>
      <c r="AE7" s="14"/>
      <c r="AF7" s="14"/>
      <c r="AG7" s="14"/>
      <c r="AH7" s="16"/>
      <c r="AI7" s="14"/>
      <c r="AJ7" s="14"/>
      <c r="AK7" s="14"/>
      <c r="AL7" s="16"/>
      <c r="AM7" s="14"/>
      <c r="AN7" s="14"/>
      <c r="AO7" s="14"/>
      <c r="AP7" s="16"/>
      <c r="AQ7" s="14"/>
      <c r="AR7" s="14"/>
      <c r="AS7" s="14"/>
      <c r="AT7" s="16"/>
      <c r="AU7" s="14"/>
      <c r="AV7" s="14"/>
      <c r="AW7" s="14"/>
      <c r="AX7" s="16"/>
      <c r="AY7" s="14"/>
      <c r="AZ7" s="14"/>
      <c r="BA7" s="14"/>
      <c r="BB7" s="16"/>
      <c r="BC7" s="14"/>
      <c r="BD7" s="14"/>
      <c r="BE7" s="14"/>
      <c r="BF7" s="14"/>
      <c r="BG7" s="1"/>
      <c r="BH7" s="1"/>
      <c r="BI7" s="1"/>
      <c r="BJ7" s="1"/>
    </row>
    <row r="8" spans="3:62" ht="15" hidden="1" thickBot="1">
      <c r="C8" s="7"/>
      <c r="D8" s="8"/>
      <c r="E8" s="8"/>
      <c r="F8" s="8"/>
      <c r="G8" s="13"/>
      <c r="H8" s="13"/>
      <c r="I8" s="13"/>
      <c r="J8" s="17"/>
      <c r="K8" s="13"/>
      <c r="L8" s="13"/>
      <c r="M8" s="13"/>
      <c r="N8" s="17"/>
      <c r="O8" s="13"/>
      <c r="P8" s="14"/>
      <c r="Q8" s="13"/>
      <c r="R8" s="17"/>
      <c r="S8" s="13"/>
      <c r="T8" s="14"/>
      <c r="U8" s="13"/>
      <c r="V8" s="17"/>
      <c r="W8" s="13"/>
      <c r="X8" s="14"/>
      <c r="Y8" s="13"/>
      <c r="Z8" s="17"/>
      <c r="AA8" s="14"/>
      <c r="AB8" s="14"/>
      <c r="AC8" s="13"/>
      <c r="AD8" s="18"/>
      <c r="AE8" s="14"/>
      <c r="AF8" s="14"/>
      <c r="AG8" s="14"/>
      <c r="AH8" s="14"/>
      <c r="AI8" s="14"/>
      <c r="AJ8" s="14"/>
      <c r="AK8" s="14"/>
      <c r="AL8" s="18"/>
      <c r="AM8" s="14"/>
      <c r="AN8" s="14"/>
      <c r="AO8" s="14"/>
      <c r="AP8" s="18"/>
      <c r="AQ8" s="14"/>
      <c r="AR8" s="14"/>
      <c r="AS8" s="14"/>
      <c r="AT8" s="18"/>
      <c r="AU8" s="14"/>
      <c r="AV8" s="14"/>
      <c r="AW8" s="14"/>
      <c r="AX8" s="18"/>
      <c r="AY8" s="14"/>
      <c r="AZ8" s="14"/>
      <c r="BA8" s="14"/>
      <c r="BB8" s="18"/>
      <c r="BC8" s="14"/>
      <c r="BD8" s="14"/>
      <c r="BE8" s="14"/>
      <c r="BF8" s="18"/>
      <c r="BG8" s="1"/>
      <c r="BH8" s="1"/>
      <c r="BI8" s="1"/>
      <c r="BJ8" s="2"/>
    </row>
    <row r="9" spans="3:62" ht="15" hidden="1" thickBot="1">
      <c r="C9" s="7"/>
      <c r="D9" s="8"/>
      <c r="E9" s="8"/>
      <c r="F9" s="8"/>
      <c r="G9" s="13"/>
      <c r="H9" s="13"/>
      <c r="I9" s="13"/>
      <c r="J9" s="17"/>
      <c r="K9" s="13"/>
      <c r="L9" s="13"/>
      <c r="M9" s="13"/>
      <c r="N9" s="17"/>
      <c r="O9" s="13"/>
      <c r="P9" s="13"/>
      <c r="Q9" s="13"/>
      <c r="R9" s="17"/>
      <c r="S9" s="13"/>
      <c r="T9" s="13"/>
      <c r="U9" s="13"/>
      <c r="V9" s="17"/>
      <c r="W9" s="13"/>
      <c r="X9" s="13"/>
      <c r="Y9" s="13"/>
      <c r="Z9" s="17"/>
      <c r="AA9" s="13"/>
      <c r="AB9" s="13"/>
      <c r="AC9" s="13"/>
      <c r="AD9" s="18"/>
      <c r="AE9" s="13"/>
      <c r="AF9" s="13"/>
      <c r="AG9" s="13"/>
      <c r="AH9" s="14"/>
      <c r="AI9" s="13"/>
      <c r="AJ9" s="13"/>
      <c r="AK9" s="14"/>
      <c r="AL9" s="18"/>
      <c r="AM9" s="13"/>
      <c r="AN9" s="13"/>
      <c r="AO9" s="14"/>
      <c r="AP9" s="18"/>
      <c r="AQ9" s="13"/>
      <c r="AR9" s="13"/>
      <c r="AS9" s="14"/>
      <c r="AT9" s="18"/>
      <c r="AU9" s="13"/>
      <c r="AV9" s="13"/>
      <c r="AW9" s="14"/>
      <c r="AX9" s="18"/>
      <c r="AY9" s="13"/>
      <c r="AZ9" s="13"/>
      <c r="BA9" s="14"/>
      <c r="BB9" s="18"/>
      <c r="BC9" s="13"/>
      <c r="BD9" s="13"/>
      <c r="BE9" s="14"/>
      <c r="BF9" s="18"/>
      <c r="BG9" s="1"/>
      <c r="BH9" s="1"/>
      <c r="BI9" s="1"/>
      <c r="BJ9" s="2"/>
    </row>
    <row r="10" spans="3:62" ht="15" hidden="1" thickBot="1">
      <c r="C10" s="7"/>
      <c r="D10" s="8"/>
      <c r="E10" s="8"/>
      <c r="F10" s="8"/>
      <c r="G10" s="13"/>
      <c r="H10" s="13"/>
      <c r="I10" s="13"/>
      <c r="J10" s="17"/>
      <c r="K10" s="13"/>
      <c r="L10" s="13"/>
      <c r="M10" s="13"/>
      <c r="N10" s="17"/>
      <c r="O10" s="13"/>
      <c r="P10" s="13"/>
      <c r="Q10" s="13"/>
      <c r="R10" s="17"/>
      <c r="S10" s="13"/>
      <c r="T10" s="13"/>
      <c r="U10" s="13"/>
      <c r="V10" s="17"/>
      <c r="W10" s="13"/>
      <c r="X10" s="13"/>
      <c r="Y10" s="13"/>
      <c r="Z10" s="17"/>
      <c r="AA10" s="13"/>
      <c r="AB10" s="13"/>
      <c r="AC10" s="13"/>
      <c r="AD10" s="18"/>
      <c r="AE10" s="13"/>
      <c r="AF10" s="13"/>
      <c r="AG10" s="13"/>
      <c r="AH10" s="14"/>
      <c r="AI10" s="13"/>
      <c r="AJ10" s="13"/>
      <c r="AK10" s="14"/>
      <c r="AL10" s="18"/>
      <c r="AM10" s="13"/>
      <c r="AN10" s="13"/>
      <c r="AO10" s="14"/>
      <c r="AP10" s="18"/>
      <c r="AQ10" s="13"/>
      <c r="AR10" s="13"/>
      <c r="AS10" s="14"/>
      <c r="AT10" s="18"/>
      <c r="AU10" s="13"/>
      <c r="AV10" s="13"/>
      <c r="AW10" s="14"/>
      <c r="AX10" s="18"/>
      <c r="AY10" s="13"/>
      <c r="AZ10" s="13"/>
      <c r="BA10" s="14"/>
      <c r="BB10" s="18"/>
      <c r="BC10" s="13"/>
      <c r="BD10" s="13"/>
      <c r="BE10" s="14"/>
      <c r="BF10" s="18"/>
      <c r="BG10" s="1"/>
      <c r="BH10" s="1"/>
      <c r="BI10" s="1"/>
      <c r="BJ10" s="2"/>
    </row>
    <row r="11" spans="3:62" ht="15" hidden="1" thickBot="1">
      <c r="C11" s="7"/>
      <c r="D11" s="8"/>
      <c r="E11" s="8"/>
      <c r="F11" s="8"/>
      <c r="G11" s="13"/>
      <c r="H11" s="13"/>
      <c r="I11" s="13"/>
      <c r="J11" s="17"/>
      <c r="K11" s="13"/>
      <c r="L11" s="13"/>
      <c r="M11" s="13"/>
      <c r="N11" s="17"/>
      <c r="O11" s="13"/>
      <c r="P11" s="13"/>
      <c r="Q11" s="13"/>
      <c r="R11" s="17"/>
      <c r="S11" s="13"/>
      <c r="T11" s="13"/>
      <c r="U11" s="13"/>
      <c r="V11" s="17"/>
      <c r="W11" s="13"/>
      <c r="X11" s="13"/>
      <c r="Y11" s="13"/>
      <c r="Z11" s="17"/>
      <c r="AA11" s="13"/>
      <c r="AB11" s="13"/>
      <c r="AC11" s="13"/>
      <c r="AD11" s="18"/>
      <c r="AE11" s="13"/>
      <c r="AF11" s="13"/>
      <c r="AG11" s="13"/>
      <c r="AH11" s="14"/>
      <c r="AI11" s="13"/>
      <c r="AJ11" s="13"/>
      <c r="AK11" s="14"/>
      <c r="AL11" s="18"/>
      <c r="AM11" s="13"/>
      <c r="AN11" s="13"/>
      <c r="AO11" s="14"/>
      <c r="AP11" s="18"/>
      <c r="AQ11" s="13"/>
      <c r="AR11" s="13"/>
      <c r="AS11" s="14"/>
      <c r="AT11" s="18"/>
      <c r="AU11" s="13"/>
      <c r="AV11" s="13"/>
      <c r="AW11" s="14"/>
      <c r="AX11" s="18"/>
      <c r="AY11" s="13"/>
      <c r="AZ11" s="13"/>
      <c r="BA11" s="14"/>
      <c r="BB11" s="18"/>
      <c r="BC11" s="13"/>
      <c r="BD11" s="13"/>
      <c r="BE11" s="14"/>
      <c r="BF11" s="18"/>
      <c r="BG11" s="1"/>
      <c r="BH11" s="1"/>
      <c r="BI11" s="1"/>
      <c r="BJ11" s="2"/>
    </row>
    <row r="12" spans="3:62" ht="15" hidden="1" thickBot="1">
      <c r="C12" s="7"/>
      <c r="D12" s="8"/>
      <c r="E12" s="8"/>
      <c r="F12" s="8"/>
      <c r="G12" s="13"/>
      <c r="H12" s="13"/>
      <c r="I12" s="13"/>
      <c r="J12" s="17"/>
      <c r="K12" s="13"/>
      <c r="L12" s="13"/>
      <c r="M12" s="13"/>
      <c r="N12" s="17"/>
      <c r="O12" s="13"/>
      <c r="P12" s="13"/>
      <c r="Q12" s="13"/>
      <c r="R12" s="17"/>
      <c r="S12" s="13"/>
      <c r="T12" s="13"/>
      <c r="U12" s="13"/>
      <c r="V12" s="17"/>
      <c r="W12" s="13"/>
      <c r="X12" s="13"/>
      <c r="Y12" s="13"/>
      <c r="Z12" s="17"/>
      <c r="AA12" s="13"/>
      <c r="AB12" s="13"/>
      <c r="AC12" s="13"/>
      <c r="AD12" s="18"/>
      <c r="AE12" s="13"/>
      <c r="AF12" s="13"/>
      <c r="AG12" s="13"/>
      <c r="AH12" s="14"/>
      <c r="AI12" s="13"/>
      <c r="AJ12" s="13"/>
      <c r="AK12" s="14"/>
      <c r="AL12" s="18"/>
      <c r="AM12" s="13"/>
      <c r="AN12" s="13"/>
      <c r="AO12" s="14"/>
      <c r="AP12" s="18"/>
      <c r="AQ12" s="13"/>
      <c r="AR12" s="13"/>
      <c r="AS12" s="14"/>
      <c r="AT12" s="18"/>
      <c r="AU12" s="13"/>
      <c r="AV12" s="13"/>
      <c r="AW12" s="14"/>
      <c r="AX12" s="18"/>
      <c r="AY12" s="13"/>
      <c r="AZ12" s="13"/>
      <c r="BA12" s="14"/>
      <c r="BB12" s="18"/>
      <c r="BC12" s="13"/>
      <c r="BD12" s="13"/>
      <c r="BE12" s="14"/>
      <c r="BF12" s="18"/>
      <c r="BG12" s="1"/>
      <c r="BH12" s="1"/>
      <c r="BI12" s="1"/>
      <c r="BJ12" s="2"/>
    </row>
    <row r="13" spans="3:62" ht="15" hidden="1" thickBot="1">
      <c r="C13" s="7"/>
      <c r="D13" s="8"/>
      <c r="E13" s="8"/>
      <c r="F13" s="8"/>
      <c r="G13" s="13"/>
      <c r="H13" s="13"/>
      <c r="I13" s="13"/>
      <c r="J13" s="17"/>
      <c r="K13" s="13"/>
      <c r="L13" s="13"/>
      <c r="M13" s="13"/>
      <c r="N13" s="17"/>
      <c r="O13" s="13"/>
      <c r="P13" s="13"/>
      <c r="Q13" s="13"/>
      <c r="R13" s="17"/>
      <c r="S13" s="13"/>
      <c r="T13" s="13"/>
      <c r="U13" s="13"/>
      <c r="V13" s="17"/>
      <c r="W13" s="13"/>
      <c r="X13" s="13"/>
      <c r="Y13" s="13"/>
      <c r="Z13" s="17"/>
      <c r="AA13" s="13"/>
      <c r="AB13" s="13"/>
      <c r="AC13" s="13"/>
      <c r="AD13" s="18"/>
      <c r="AE13" s="13"/>
      <c r="AF13" s="13"/>
      <c r="AG13" s="14"/>
      <c r="AH13" s="14"/>
      <c r="AI13" s="13"/>
      <c r="AJ13" s="13"/>
      <c r="AK13" s="14"/>
      <c r="AL13" s="18"/>
      <c r="AM13" s="13"/>
      <c r="AN13" s="13"/>
      <c r="AO13" s="14"/>
      <c r="AP13" s="18"/>
      <c r="AQ13" s="13"/>
      <c r="AR13" s="13"/>
      <c r="AS13" s="14"/>
      <c r="AT13" s="18"/>
      <c r="AU13" s="13"/>
      <c r="AV13" s="13"/>
      <c r="AW13" s="14"/>
      <c r="AX13" s="18"/>
      <c r="AY13" s="13"/>
      <c r="AZ13" s="13"/>
      <c r="BA13" s="14"/>
      <c r="BB13" s="18"/>
      <c r="BC13" s="13"/>
      <c r="BD13" s="13"/>
      <c r="BE13" s="14"/>
      <c r="BF13" s="18"/>
      <c r="BG13" s="1"/>
      <c r="BH13" s="1"/>
      <c r="BI13" s="1"/>
      <c r="BJ13" s="2"/>
    </row>
    <row r="14" spans="3:62" ht="15" hidden="1" thickBot="1">
      <c r="C14" s="7"/>
      <c r="D14" s="8"/>
      <c r="E14" s="8"/>
      <c r="F14" s="8"/>
      <c r="G14" s="13"/>
      <c r="H14" s="13"/>
      <c r="I14" s="13"/>
      <c r="J14" s="17"/>
      <c r="K14" s="13"/>
      <c r="L14" s="13"/>
      <c r="M14" s="13"/>
      <c r="N14" s="17"/>
      <c r="O14" s="13"/>
      <c r="P14" s="13"/>
      <c r="Q14" s="13"/>
      <c r="R14" s="17"/>
      <c r="S14" s="13"/>
      <c r="T14" s="13"/>
      <c r="U14" s="13"/>
      <c r="V14" s="17"/>
      <c r="W14" s="13"/>
      <c r="X14" s="13"/>
      <c r="Y14" s="13"/>
      <c r="Z14" s="17"/>
      <c r="AA14" s="13"/>
      <c r="AB14" s="13"/>
      <c r="AC14" s="13"/>
      <c r="AD14" s="18"/>
      <c r="AE14" s="13"/>
      <c r="AF14" s="13"/>
      <c r="AG14" s="14"/>
      <c r="AH14" s="14"/>
      <c r="AI14" s="13"/>
      <c r="AJ14" s="13"/>
      <c r="AK14" s="14"/>
      <c r="AL14" s="18"/>
      <c r="AM14" s="13"/>
      <c r="AN14" s="13"/>
      <c r="AO14" s="14"/>
      <c r="AP14" s="18"/>
      <c r="AQ14" s="13"/>
      <c r="AR14" s="13"/>
      <c r="AS14" s="14"/>
      <c r="AT14" s="18"/>
      <c r="AU14" s="13"/>
      <c r="AV14" s="13"/>
      <c r="AW14" s="14"/>
      <c r="AX14" s="18"/>
      <c r="AY14" s="13"/>
      <c r="AZ14" s="13"/>
      <c r="BA14" s="14"/>
      <c r="BB14" s="18"/>
      <c r="BC14" s="13"/>
      <c r="BD14" s="13"/>
      <c r="BE14" s="14"/>
      <c r="BF14" s="18"/>
      <c r="BG14" s="1"/>
      <c r="BH14" s="1"/>
      <c r="BI14" s="1"/>
      <c r="BJ14" s="2"/>
    </row>
    <row r="15" spans="3:62" ht="15" hidden="1" thickBot="1">
      <c r="C15" s="7"/>
      <c r="D15" s="8"/>
      <c r="E15" s="8"/>
      <c r="F15" s="8"/>
      <c r="G15" s="13"/>
      <c r="H15" s="13"/>
      <c r="I15" s="13"/>
      <c r="J15" s="17"/>
      <c r="K15" s="13"/>
      <c r="L15" s="13"/>
      <c r="M15" s="13"/>
      <c r="N15" s="17"/>
      <c r="O15" s="13"/>
      <c r="P15" s="13"/>
      <c r="Q15" s="13"/>
      <c r="R15" s="17"/>
      <c r="S15" s="13"/>
      <c r="T15" s="13"/>
      <c r="U15" s="13"/>
      <c r="V15" s="17"/>
      <c r="W15" s="13"/>
      <c r="X15" s="13"/>
      <c r="Y15" s="13"/>
      <c r="Z15" s="17"/>
      <c r="AA15" s="13"/>
      <c r="AB15" s="13"/>
      <c r="AC15" s="13"/>
      <c r="AD15" s="18"/>
      <c r="AE15" s="13"/>
      <c r="AF15" s="13"/>
      <c r="AG15" s="14"/>
      <c r="AH15" s="14"/>
      <c r="AI15" s="13"/>
      <c r="AJ15" s="13"/>
      <c r="AK15" s="14"/>
      <c r="AL15" s="18"/>
      <c r="AM15" s="13"/>
      <c r="AN15" s="13"/>
      <c r="AO15" s="14"/>
      <c r="AP15" s="18"/>
      <c r="AQ15" s="13"/>
      <c r="AR15" s="13"/>
      <c r="AS15" s="14"/>
      <c r="AT15" s="18"/>
      <c r="AU15" s="13"/>
      <c r="AV15" s="13"/>
      <c r="AW15" s="14"/>
      <c r="AX15" s="18"/>
      <c r="AY15" s="13"/>
      <c r="AZ15" s="13"/>
      <c r="BA15" s="14"/>
      <c r="BB15" s="18"/>
      <c r="BC15" s="13"/>
      <c r="BD15" s="13"/>
      <c r="BE15" s="14"/>
      <c r="BF15" s="18"/>
      <c r="BG15" s="1"/>
      <c r="BH15" s="1"/>
      <c r="BI15" s="1"/>
      <c r="BJ15" s="2"/>
    </row>
    <row r="16" spans="3:62" ht="15" hidden="1" thickBot="1">
      <c r="C16" s="7"/>
      <c r="D16" s="8"/>
      <c r="E16" s="8"/>
      <c r="F16" s="8"/>
      <c r="G16" s="13"/>
      <c r="H16" s="13"/>
      <c r="I16" s="13"/>
      <c r="J16" s="17"/>
      <c r="K16" s="13"/>
      <c r="L16" s="13"/>
      <c r="M16" s="13"/>
      <c r="N16" s="17"/>
      <c r="O16" s="13"/>
      <c r="P16" s="13"/>
      <c r="Q16" s="13"/>
      <c r="R16" s="17"/>
      <c r="S16" s="13"/>
      <c r="T16" s="13"/>
      <c r="U16" s="13"/>
      <c r="V16" s="17"/>
      <c r="W16" s="13"/>
      <c r="X16" s="13"/>
      <c r="Y16" s="13"/>
      <c r="Z16" s="17"/>
      <c r="AA16" s="13"/>
      <c r="AB16" s="13"/>
      <c r="AC16" s="13"/>
      <c r="AD16" s="18"/>
      <c r="AE16" s="13"/>
      <c r="AF16" s="13"/>
      <c r="AG16" s="14"/>
      <c r="AH16" s="14"/>
      <c r="AI16" s="13"/>
      <c r="AJ16" s="13"/>
      <c r="AK16" s="14"/>
      <c r="AL16" s="18"/>
      <c r="AM16" s="13"/>
      <c r="AN16" s="13"/>
      <c r="AO16" s="14"/>
      <c r="AP16" s="18"/>
      <c r="AQ16" s="13"/>
      <c r="AR16" s="13"/>
      <c r="AS16" s="14"/>
      <c r="AT16" s="18"/>
      <c r="AU16" s="13"/>
      <c r="AV16" s="13"/>
      <c r="AW16" s="14"/>
      <c r="AX16" s="18"/>
      <c r="AY16" s="13"/>
      <c r="AZ16" s="13"/>
      <c r="BA16" s="14"/>
      <c r="BB16" s="18"/>
      <c r="BC16" s="13"/>
      <c r="BD16" s="13"/>
      <c r="BE16" s="14"/>
      <c r="BF16" s="18"/>
      <c r="BG16" s="1"/>
      <c r="BH16" s="1"/>
      <c r="BI16" s="1"/>
      <c r="BJ16" s="2"/>
    </row>
    <row r="17" spans="3:62" ht="15" hidden="1" thickBot="1">
      <c r="C17" s="7"/>
      <c r="D17" s="8"/>
      <c r="E17" s="8"/>
      <c r="F17" s="8"/>
      <c r="G17" s="13"/>
      <c r="H17" s="13"/>
      <c r="I17" s="13"/>
      <c r="J17" s="17"/>
      <c r="K17" s="13"/>
      <c r="L17" s="13"/>
      <c r="M17" s="13"/>
      <c r="N17" s="17"/>
      <c r="O17" s="13"/>
      <c r="P17" s="13"/>
      <c r="Q17" s="13"/>
      <c r="R17" s="17"/>
      <c r="S17" s="13"/>
      <c r="T17" s="13"/>
      <c r="U17" s="13"/>
      <c r="V17" s="17"/>
      <c r="W17" s="13"/>
      <c r="X17" s="13"/>
      <c r="Y17" s="13"/>
      <c r="Z17" s="17"/>
      <c r="AA17" s="13"/>
      <c r="AB17" s="13"/>
      <c r="AC17" s="13"/>
      <c r="AD17" s="18"/>
      <c r="AE17" s="13"/>
      <c r="AF17" s="13"/>
      <c r="AG17" s="13"/>
      <c r="AH17" s="14"/>
      <c r="AI17" s="13"/>
      <c r="AJ17" s="13"/>
      <c r="AK17" s="14"/>
      <c r="AL17" s="18"/>
      <c r="AM17" s="13"/>
      <c r="AN17" s="13"/>
      <c r="AO17" s="14"/>
      <c r="AP17" s="18"/>
      <c r="AQ17" s="13"/>
      <c r="AR17" s="13"/>
      <c r="AS17" s="14"/>
      <c r="AT17" s="18"/>
      <c r="AU17" s="13"/>
      <c r="AV17" s="13"/>
      <c r="AW17" s="14"/>
      <c r="AX17" s="18"/>
      <c r="AY17" s="13"/>
      <c r="AZ17" s="13"/>
      <c r="BA17" s="14"/>
      <c r="BB17" s="18"/>
      <c r="BC17" s="13"/>
      <c r="BD17" s="13"/>
      <c r="BE17" s="14"/>
      <c r="BF17" s="18"/>
      <c r="BG17" s="1"/>
      <c r="BH17" s="1"/>
      <c r="BI17" s="1"/>
      <c r="BJ17" s="2"/>
    </row>
    <row r="18" spans="3:62" ht="15" hidden="1" thickBot="1">
      <c r="C18" s="7"/>
      <c r="D18" s="8"/>
      <c r="E18" s="8"/>
      <c r="F18" s="8"/>
      <c r="G18" s="13"/>
      <c r="H18" s="13"/>
      <c r="I18" s="13"/>
      <c r="J18" s="17"/>
      <c r="K18" s="13"/>
      <c r="L18" s="13"/>
      <c r="M18" s="13"/>
      <c r="N18" s="17"/>
      <c r="O18" s="13"/>
      <c r="P18" s="13"/>
      <c r="Q18" s="13"/>
      <c r="R18" s="17"/>
      <c r="S18" s="13"/>
      <c r="T18" s="13"/>
      <c r="U18" s="13"/>
      <c r="V18" s="17"/>
      <c r="W18" s="13"/>
      <c r="X18" s="13"/>
      <c r="Y18" s="13"/>
      <c r="Z18" s="17"/>
      <c r="AA18" s="13"/>
      <c r="AB18" s="13"/>
      <c r="AC18" s="13"/>
      <c r="AD18" s="18"/>
      <c r="AE18" s="13"/>
      <c r="AF18" s="13"/>
      <c r="AG18" s="14"/>
      <c r="AH18" s="14"/>
      <c r="AI18" s="13"/>
      <c r="AJ18" s="13"/>
      <c r="AK18" s="14"/>
      <c r="AL18" s="18"/>
      <c r="AM18" s="13"/>
      <c r="AN18" s="13"/>
      <c r="AO18" s="14"/>
      <c r="AP18" s="18"/>
      <c r="AQ18" s="13"/>
      <c r="AR18" s="13"/>
      <c r="AS18" s="14"/>
      <c r="AT18" s="18"/>
      <c r="AU18" s="13"/>
      <c r="AV18" s="13"/>
      <c r="AW18" s="14"/>
      <c r="AX18" s="18"/>
      <c r="AY18" s="13"/>
      <c r="AZ18" s="13"/>
      <c r="BA18" s="14"/>
      <c r="BB18" s="18"/>
      <c r="BC18" s="13"/>
      <c r="BD18" s="13"/>
      <c r="BE18" s="14"/>
      <c r="BF18" s="18"/>
      <c r="BG18" s="1"/>
      <c r="BH18" s="1"/>
      <c r="BI18" s="1"/>
      <c r="BJ18" s="2"/>
    </row>
    <row r="19" spans="3:62" ht="15" hidden="1" thickBot="1">
      <c r="C19" s="7"/>
      <c r="D19" s="8"/>
      <c r="E19" s="8"/>
      <c r="F19" s="8"/>
      <c r="G19" s="13"/>
      <c r="H19" s="13"/>
      <c r="I19" s="13"/>
      <c r="J19" s="17"/>
      <c r="K19" s="13"/>
      <c r="L19" s="13"/>
      <c r="M19" s="13"/>
      <c r="N19" s="17"/>
      <c r="O19" s="13"/>
      <c r="P19" s="13"/>
      <c r="Q19" s="13"/>
      <c r="R19" s="17"/>
      <c r="S19" s="13"/>
      <c r="T19" s="13"/>
      <c r="U19" s="13"/>
      <c r="V19" s="17"/>
      <c r="W19" s="13"/>
      <c r="X19" s="13"/>
      <c r="Y19" s="13"/>
      <c r="Z19" s="17"/>
      <c r="AA19" s="13"/>
      <c r="AB19" s="13"/>
      <c r="AC19" s="13"/>
      <c r="AD19" s="18"/>
      <c r="AE19" s="13"/>
      <c r="AF19" s="13"/>
      <c r="AG19" s="14"/>
      <c r="AH19" s="14"/>
      <c r="AI19" s="13"/>
      <c r="AJ19" s="13"/>
      <c r="AK19" s="14"/>
      <c r="AL19" s="18"/>
      <c r="AM19" s="13"/>
      <c r="AN19" s="13"/>
      <c r="AO19" s="14"/>
      <c r="AP19" s="18"/>
      <c r="AQ19" s="13"/>
      <c r="AR19" s="13"/>
      <c r="AS19" s="14"/>
      <c r="AT19" s="18"/>
      <c r="AU19" s="13"/>
      <c r="AV19" s="13"/>
      <c r="AW19" s="14"/>
      <c r="AX19" s="18"/>
      <c r="AY19" s="13"/>
      <c r="AZ19" s="13"/>
      <c r="BA19" s="14"/>
      <c r="BB19" s="18"/>
      <c r="BC19" s="13"/>
      <c r="BD19" s="13"/>
      <c r="BE19" s="14"/>
      <c r="BF19" s="18"/>
      <c r="BG19" s="3"/>
      <c r="BH19" s="3"/>
      <c r="BI19" s="1"/>
      <c r="BJ19" s="2"/>
    </row>
    <row r="20" spans="3:62" ht="15.75" hidden="1" thickBot="1">
      <c r="C20" s="19"/>
      <c r="D20" s="8"/>
      <c r="E20" s="8"/>
      <c r="F20" s="8"/>
      <c r="G20" s="13"/>
      <c r="H20" s="13"/>
      <c r="I20" s="13"/>
      <c r="J20" s="17"/>
      <c r="K20" s="20"/>
      <c r="L20" s="20"/>
      <c r="M20" s="13"/>
      <c r="N20" s="17"/>
      <c r="O20" s="20"/>
      <c r="P20" s="20"/>
      <c r="Q20" s="13"/>
      <c r="R20" s="17"/>
      <c r="S20" s="20"/>
      <c r="T20" s="20"/>
      <c r="U20" s="13"/>
      <c r="V20" s="17"/>
      <c r="W20" s="20"/>
      <c r="X20" s="20"/>
      <c r="Y20" s="13"/>
      <c r="Z20" s="17"/>
      <c r="AA20" s="20"/>
      <c r="AB20" s="20"/>
      <c r="AC20" s="13"/>
      <c r="AD20" s="18"/>
      <c r="AE20" s="20"/>
      <c r="AF20" s="20"/>
      <c r="AG20" s="13"/>
      <c r="AH20" s="14"/>
      <c r="AI20" s="20"/>
      <c r="AJ20" s="20"/>
      <c r="AK20" s="14"/>
      <c r="AL20" s="18"/>
      <c r="AM20" s="20"/>
      <c r="AN20" s="20"/>
      <c r="AO20" s="14"/>
      <c r="AP20" s="18"/>
      <c r="AQ20" s="20"/>
      <c r="AR20" s="20"/>
      <c r="AS20" s="14"/>
      <c r="AT20" s="18"/>
      <c r="AU20" s="20"/>
      <c r="AV20" s="20"/>
      <c r="AW20" s="14"/>
      <c r="AX20" s="18"/>
      <c r="AY20" s="20"/>
      <c r="AZ20" s="20"/>
      <c r="BA20" s="14"/>
      <c r="BB20" s="18"/>
      <c r="BC20" s="20"/>
      <c r="BD20" s="20"/>
      <c r="BE20" s="14"/>
      <c r="BF20" s="18"/>
      <c r="BG20" s="1"/>
      <c r="BH20" s="1"/>
      <c r="BI20" s="1"/>
      <c r="BJ20" s="2"/>
    </row>
    <row r="21" spans="3:62" ht="15" hidden="1" thickBot="1">
      <c r="C21" s="7"/>
      <c r="D21" s="8"/>
      <c r="E21" s="8"/>
      <c r="F21" s="8"/>
      <c r="G21" s="13"/>
      <c r="H21" s="13"/>
      <c r="I21" s="13"/>
      <c r="J21" s="17"/>
      <c r="K21" s="13"/>
      <c r="L21" s="13"/>
      <c r="M21" s="13"/>
      <c r="N21" s="17"/>
      <c r="O21" s="13"/>
      <c r="P21" s="13"/>
      <c r="Q21" s="13"/>
      <c r="R21" s="17"/>
      <c r="S21" s="13"/>
      <c r="T21" s="13"/>
      <c r="U21" s="13"/>
      <c r="V21" s="17"/>
      <c r="W21" s="13"/>
      <c r="X21" s="13"/>
      <c r="Y21" s="13"/>
      <c r="Z21" s="17"/>
      <c r="AA21" s="13"/>
      <c r="AB21" s="13"/>
      <c r="AC21" s="13"/>
      <c r="AD21" s="18"/>
      <c r="AE21" s="13"/>
      <c r="AF21" s="13"/>
      <c r="AG21" s="13"/>
      <c r="AH21" s="14"/>
      <c r="AI21" s="13"/>
      <c r="AJ21" s="13"/>
      <c r="AK21" s="14"/>
      <c r="AL21" s="18"/>
      <c r="AM21" s="13"/>
      <c r="AN21" s="13"/>
      <c r="AO21" s="14"/>
      <c r="AP21" s="18"/>
      <c r="AQ21" s="13"/>
      <c r="AR21" s="13"/>
      <c r="AS21" s="14"/>
      <c r="AT21" s="18"/>
      <c r="AU21" s="13"/>
      <c r="AV21" s="13"/>
      <c r="AW21" s="14"/>
      <c r="AX21" s="18"/>
      <c r="AY21" s="13"/>
      <c r="AZ21" s="13"/>
      <c r="BA21" s="14"/>
      <c r="BB21" s="18"/>
      <c r="BC21" s="13"/>
      <c r="BD21" s="13"/>
      <c r="BE21" s="14"/>
      <c r="BF21" s="18"/>
      <c r="BG21" s="1"/>
      <c r="BH21" s="1"/>
      <c r="BI21" s="1"/>
      <c r="BJ21" s="2"/>
    </row>
    <row r="22" spans="3:62" ht="15" hidden="1" thickBot="1">
      <c r="C22" s="7"/>
      <c r="D22" s="8"/>
      <c r="E22" s="8"/>
      <c r="F22" s="8"/>
      <c r="G22" s="13"/>
      <c r="H22" s="13"/>
      <c r="I22" s="13"/>
      <c r="J22" s="17"/>
      <c r="K22" s="13"/>
      <c r="L22" s="13"/>
      <c r="M22" s="13"/>
      <c r="N22" s="17"/>
      <c r="O22" s="13"/>
      <c r="P22" s="13"/>
      <c r="Q22" s="13"/>
      <c r="R22" s="17"/>
      <c r="S22" s="13"/>
      <c r="T22" s="13"/>
      <c r="U22" s="13"/>
      <c r="V22" s="17"/>
      <c r="W22" s="13"/>
      <c r="X22" s="13"/>
      <c r="Y22" s="13"/>
      <c r="Z22" s="17"/>
      <c r="AA22" s="13"/>
      <c r="AB22" s="13"/>
      <c r="AC22" s="13"/>
      <c r="AD22" s="18"/>
      <c r="AE22" s="13"/>
      <c r="AF22" s="13"/>
      <c r="AG22" s="13"/>
      <c r="AH22" s="14"/>
      <c r="AI22" s="13"/>
      <c r="AJ22" s="13"/>
      <c r="AK22" s="14"/>
      <c r="AL22" s="18"/>
      <c r="AM22" s="13"/>
      <c r="AN22" s="13"/>
      <c r="AO22" s="14"/>
      <c r="AP22" s="18"/>
      <c r="AQ22" s="13"/>
      <c r="AR22" s="13"/>
      <c r="AS22" s="14"/>
      <c r="AT22" s="18"/>
      <c r="AU22" s="13"/>
      <c r="AV22" s="13"/>
      <c r="AW22" s="14"/>
      <c r="AX22" s="18"/>
      <c r="AY22" s="13"/>
      <c r="AZ22" s="13"/>
      <c r="BA22" s="14"/>
      <c r="BB22" s="18"/>
      <c r="BC22" s="13"/>
      <c r="BD22" s="13"/>
      <c r="BE22" s="14"/>
      <c r="BF22" s="18"/>
      <c r="BG22" s="1"/>
      <c r="BH22" s="1"/>
      <c r="BI22" s="1"/>
      <c r="BJ22" s="2"/>
    </row>
    <row r="23" spans="3:62" ht="15" hidden="1" thickBot="1">
      <c r="C23" s="7"/>
      <c r="D23" s="8"/>
      <c r="E23" s="8"/>
      <c r="F23" s="8"/>
      <c r="G23" s="13"/>
      <c r="H23" s="13"/>
      <c r="I23" s="13"/>
      <c r="J23" s="17"/>
      <c r="K23" s="13"/>
      <c r="L23" s="13"/>
      <c r="M23" s="13"/>
      <c r="N23" s="17"/>
      <c r="O23" s="13"/>
      <c r="P23" s="13"/>
      <c r="Q23" s="13"/>
      <c r="R23" s="17"/>
      <c r="S23" s="13"/>
      <c r="T23" s="13"/>
      <c r="U23" s="13"/>
      <c r="V23" s="17"/>
      <c r="W23" s="13"/>
      <c r="X23" s="13"/>
      <c r="Y23" s="13"/>
      <c r="Z23" s="17"/>
      <c r="AA23" s="13"/>
      <c r="AB23" s="13"/>
      <c r="AC23" s="13"/>
      <c r="AD23" s="18"/>
      <c r="AE23" s="13"/>
      <c r="AF23" s="13"/>
      <c r="AG23" s="13"/>
      <c r="AH23" s="14"/>
      <c r="AI23" s="13"/>
      <c r="AJ23" s="13"/>
      <c r="AK23" s="14"/>
      <c r="AL23" s="18"/>
      <c r="AM23" s="13"/>
      <c r="AN23" s="13"/>
      <c r="AO23" s="14"/>
      <c r="AP23" s="18"/>
      <c r="AQ23" s="13"/>
      <c r="AR23" s="13"/>
      <c r="AS23" s="14"/>
      <c r="AT23" s="18"/>
      <c r="AU23" s="13"/>
      <c r="AV23" s="13"/>
      <c r="AW23" s="14"/>
      <c r="AX23" s="18"/>
      <c r="AY23" s="13"/>
      <c r="AZ23" s="13"/>
      <c r="BA23" s="14"/>
      <c r="BB23" s="18"/>
      <c r="BC23" s="13"/>
      <c r="BD23" s="13"/>
      <c r="BE23" s="14"/>
      <c r="BF23" s="18"/>
      <c r="BG23" s="1"/>
      <c r="BH23" s="1"/>
      <c r="BI23" s="1"/>
      <c r="BJ23" s="2"/>
    </row>
    <row r="24" spans="3:62" ht="15" hidden="1" thickBot="1">
      <c r="C24" s="7"/>
      <c r="D24" s="8"/>
      <c r="E24" s="8"/>
      <c r="F24" s="8"/>
      <c r="G24" s="13"/>
      <c r="H24" s="13"/>
      <c r="I24" s="13"/>
      <c r="J24" s="17"/>
      <c r="K24" s="13"/>
      <c r="L24" s="13"/>
      <c r="M24" s="13"/>
      <c r="N24" s="17"/>
      <c r="O24" s="13"/>
      <c r="P24" s="13"/>
      <c r="Q24" s="13"/>
      <c r="R24" s="17"/>
      <c r="S24" s="13"/>
      <c r="T24" s="13"/>
      <c r="U24" s="13"/>
      <c r="V24" s="17"/>
      <c r="W24" s="13"/>
      <c r="X24" s="13"/>
      <c r="Y24" s="13"/>
      <c r="Z24" s="17"/>
      <c r="AA24" s="13"/>
      <c r="AB24" s="13"/>
      <c r="AC24" s="13"/>
      <c r="AD24" s="18"/>
      <c r="AE24" s="13"/>
      <c r="AF24" s="13"/>
      <c r="AG24" s="13"/>
      <c r="AH24" s="14"/>
      <c r="AI24" s="13"/>
      <c r="AJ24" s="13"/>
      <c r="AK24" s="14"/>
      <c r="AL24" s="18"/>
      <c r="AM24" s="13"/>
      <c r="AN24" s="13"/>
      <c r="AO24" s="14"/>
      <c r="AP24" s="18"/>
      <c r="AQ24" s="13"/>
      <c r="AR24" s="13"/>
      <c r="AS24" s="14"/>
      <c r="AT24" s="18"/>
      <c r="AU24" s="13"/>
      <c r="AV24" s="13"/>
      <c r="AW24" s="14"/>
      <c r="AX24" s="18"/>
      <c r="AY24" s="13"/>
      <c r="AZ24" s="13"/>
      <c r="BA24" s="14"/>
      <c r="BB24" s="18"/>
      <c r="BC24" s="13"/>
      <c r="BD24" s="13"/>
      <c r="BE24" s="14"/>
      <c r="BF24" s="18"/>
      <c r="BG24" s="3"/>
      <c r="BH24" s="3"/>
      <c r="BI24" s="1"/>
      <c r="BJ24" s="2"/>
    </row>
    <row r="25" spans="3:62" ht="15.75" hidden="1" thickBot="1">
      <c r="C25" s="19"/>
      <c r="D25" s="8"/>
      <c r="E25" s="8"/>
      <c r="F25" s="8"/>
      <c r="G25" s="13"/>
      <c r="H25" s="13"/>
      <c r="I25" s="13"/>
      <c r="J25" s="17"/>
      <c r="K25" s="20"/>
      <c r="L25" s="20"/>
      <c r="M25" s="13"/>
      <c r="N25" s="17"/>
      <c r="O25" s="20"/>
      <c r="P25" s="20"/>
      <c r="Q25" s="13"/>
      <c r="R25" s="17"/>
      <c r="S25" s="20"/>
      <c r="T25" s="20"/>
      <c r="U25" s="13"/>
      <c r="V25" s="17"/>
      <c r="W25" s="20"/>
      <c r="X25" s="20"/>
      <c r="Y25" s="13"/>
      <c r="Z25" s="17"/>
      <c r="AA25" s="20"/>
      <c r="AB25" s="20"/>
      <c r="AC25" s="13"/>
      <c r="AD25" s="18"/>
      <c r="AE25" s="20"/>
      <c r="AF25" s="20"/>
      <c r="AG25" s="13"/>
      <c r="AH25" s="14"/>
      <c r="AI25" s="20"/>
      <c r="AJ25" s="20"/>
      <c r="AK25" s="14"/>
      <c r="AL25" s="18"/>
      <c r="AM25" s="20"/>
      <c r="AN25" s="20"/>
      <c r="AO25" s="14"/>
      <c r="AP25" s="18"/>
      <c r="AQ25" s="20"/>
      <c r="AR25" s="20"/>
      <c r="AS25" s="14"/>
      <c r="AT25" s="18"/>
      <c r="AU25" s="20"/>
      <c r="AV25" s="20"/>
      <c r="AW25" s="14"/>
      <c r="AX25" s="18"/>
      <c r="AY25" s="20"/>
      <c r="AZ25" s="20"/>
      <c r="BA25" s="14"/>
      <c r="BB25" s="18"/>
      <c r="BC25" s="20"/>
      <c r="BD25" s="20"/>
      <c r="BE25" s="14"/>
      <c r="BF25" s="18"/>
      <c r="BG25" s="1"/>
      <c r="BH25" s="1"/>
      <c r="BI25" s="1"/>
      <c r="BJ25" s="2"/>
    </row>
    <row r="26" spans="3:62" ht="15" hidden="1" thickBot="1">
      <c r="C26" s="7"/>
      <c r="D26" s="8"/>
      <c r="E26" s="8"/>
      <c r="F26" s="8"/>
      <c r="G26" s="13"/>
      <c r="H26" s="13"/>
      <c r="I26" s="13"/>
      <c r="J26" s="17"/>
      <c r="K26" s="13"/>
      <c r="L26" s="13"/>
      <c r="M26" s="13"/>
      <c r="N26" s="17"/>
      <c r="O26" s="13"/>
      <c r="P26" s="13"/>
      <c r="Q26" s="13"/>
      <c r="R26" s="17"/>
      <c r="S26" s="13"/>
      <c r="T26" s="13"/>
      <c r="U26" s="13"/>
      <c r="V26" s="17"/>
      <c r="W26" s="13"/>
      <c r="X26" s="13"/>
      <c r="Y26" s="13"/>
      <c r="Z26" s="17"/>
      <c r="AA26" s="13"/>
      <c r="AB26" s="13"/>
      <c r="AC26" s="13"/>
      <c r="AD26" s="17"/>
      <c r="AE26" s="13"/>
      <c r="AF26" s="13"/>
      <c r="AG26" s="13"/>
      <c r="AH26" s="14"/>
      <c r="AI26" s="13"/>
      <c r="AJ26" s="13"/>
      <c r="AK26" s="14"/>
      <c r="AL26" s="18"/>
      <c r="AM26" s="13"/>
      <c r="AN26" s="13"/>
      <c r="AO26" s="14"/>
      <c r="AP26" s="18"/>
      <c r="AQ26" s="13"/>
      <c r="AR26" s="13"/>
      <c r="AS26" s="14"/>
      <c r="AT26" s="18"/>
      <c r="AU26" s="13"/>
      <c r="AV26" s="13"/>
      <c r="AW26" s="14"/>
      <c r="AX26" s="18"/>
      <c r="AY26" s="13"/>
      <c r="AZ26" s="13"/>
      <c r="BA26" s="14"/>
      <c r="BB26" s="18"/>
      <c r="BC26" s="13"/>
      <c r="BD26" s="13"/>
      <c r="BE26" s="14"/>
      <c r="BF26" s="18"/>
      <c r="BG26" s="3"/>
      <c r="BH26" s="3"/>
      <c r="BI26" s="1"/>
      <c r="BJ26" s="2"/>
    </row>
    <row r="27" spans="3:58" ht="15.75" hidden="1" thickBot="1">
      <c r="C27" s="19"/>
      <c r="D27" s="8"/>
      <c r="E27" s="8"/>
      <c r="F27" s="8"/>
      <c r="G27" s="13"/>
      <c r="H27" s="13"/>
      <c r="I27" s="13"/>
      <c r="J27" s="17"/>
      <c r="K27" s="20"/>
      <c r="L27" s="20"/>
      <c r="M27" s="13"/>
      <c r="N27" s="17"/>
      <c r="O27" s="20"/>
      <c r="P27" s="20"/>
      <c r="Q27" s="13"/>
      <c r="R27" s="17"/>
      <c r="S27" s="20"/>
      <c r="T27" s="20"/>
      <c r="U27" s="13"/>
      <c r="V27" s="17"/>
      <c r="W27" s="20"/>
      <c r="X27" s="20"/>
      <c r="Y27" s="13"/>
      <c r="Z27" s="17"/>
      <c r="AA27" s="13"/>
      <c r="AB27" s="20"/>
      <c r="AC27" s="13"/>
      <c r="AD27" s="18"/>
      <c r="AE27" s="20"/>
      <c r="AF27" s="20"/>
      <c r="AG27" s="14"/>
      <c r="AH27" s="14"/>
      <c r="AI27" s="20"/>
      <c r="AJ27" s="20"/>
      <c r="AK27" s="14"/>
      <c r="AL27" s="18"/>
      <c r="AM27" s="20"/>
      <c r="AN27" s="20"/>
      <c r="AO27" s="14"/>
      <c r="AP27" s="18"/>
      <c r="AQ27" s="20"/>
      <c r="AR27" s="20"/>
      <c r="AS27" s="14"/>
      <c r="AT27" s="18"/>
      <c r="AU27" s="20"/>
      <c r="AV27" s="20"/>
      <c r="AW27" s="14"/>
      <c r="AX27" s="18"/>
      <c r="AY27" s="20"/>
      <c r="AZ27" s="20"/>
      <c r="BA27" s="14"/>
      <c r="BB27" s="18"/>
      <c r="BC27" s="20"/>
      <c r="BD27" s="20"/>
      <c r="BE27" s="14"/>
      <c r="BF27" s="18"/>
    </row>
    <row r="28" ht="12.75" hidden="1"/>
    <row r="29" ht="12.75" hidden="1"/>
    <row r="30" ht="12.75" hidden="1"/>
    <row r="31" ht="12.75" hidden="1"/>
    <row r="32" ht="12.75" hidden="1"/>
    <row r="33" spans="3:58" ht="14.25">
      <c r="C33" s="4"/>
      <c r="D33" s="4"/>
      <c r="E33" s="4" t="s">
        <v>34</v>
      </c>
      <c r="F33" s="4"/>
      <c r="G33" s="4"/>
      <c r="H33" s="4"/>
      <c r="I33" s="4"/>
      <c r="J33" s="25" t="s">
        <v>40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</row>
    <row r="34" spans="3:58" ht="15" thickBo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</row>
    <row r="35" spans="3:58" ht="15" thickBot="1">
      <c r="C35" s="5" t="s">
        <v>38</v>
      </c>
      <c r="D35" s="6"/>
      <c r="E35" s="6"/>
      <c r="F35" s="6"/>
      <c r="G35" s="7" t="s">
        <v>5</v>
      </c>
      <c r="H35" s="8"/>
      <c r="I35" s="8"/>
      <c r="J35" s="9"/>
      <c r="K35" s="10" t="s">
        <v>0</v>
      </c>
      <c r="L35" s="10" t="s">
        <v>1</v>
      </c>
      <c r="M35" s="10" t="s">
        <v>2</v>
      </c>
      <c r="N35" s="5" t="s">
        <v>4</v>
      </c>
      <c r="O35" s="10" t="s">
        <v>0</v>
      </c>
      <c r="P35" s="10" t="s">
        <v>1</v>
      </c>
      <c r="Q35" s="10" t="s">
        <v>2</v>
      </c>
      <c r="R35" s="11"/>
      <c r="S35" s="10" t="s">
        <v>0</v>
      </c>
      <c r="T35" s="10" t="s">
        <v>1</v>
      </c>
      <c r="U35" s="10" t="s">
        <v>2</v>
      </c>
      <c r="V35" s="11"/>
      <c r="W35" s="10" t="s">
        <v>0</v>
      </c>
      <c r="X35" s="10" t="s">
        <v>1</v>
      </c>
      <c r="Y35" s="10" t="s">
        <v>2</v>
      </c>
      <c r="Z35" s="11"/>
      <c r="AA35" s="10" t="s">
        <v>0</v>
      </c>
      <c r="AB35" s="10" t="s">
        <v>1</v>
      </c>
      <c r="AC35" s="10" t="s">
        <v>2</v>
      </c>
      <c r="AD35" s="11"/>
      <c r="AE35" s="10" t="s">
        <v>0</v>
      </c>
      <c r="AF35" s="10" t="s">
        <v>1</v>
      </c>
      <c r="AG35" s="10" t="s">
        <v>2</v>
      </c>
      <c r="AH35" s="11"/>
      <c r="AI35" s="10" t="s">
        <v>0</v>
      </c>
      <c r="AJ35" s="10" t="s">
        <v>1</v>
      </c>
      <c r="AK35" s="10" t="s">
        <v>2</v>
      </c>
      <c r="AL35" s="11"/>
      <c r="AM35" s="10" t="s">
        <v>0</v>
      </c>
      <c r="AN35" s="10" t="s">
        <v>1</v>
      </c>
      <c r="AO35" s="10" t="s">
        <v>2</v>
      </c>
      <c r="AP35" s="11"/>
      <c r="AQ35" s="10" t="s">
        <v>0</v>
      </c>
      <c r="AR35" s="10" t="s">
        <v>1</v>
      </c>
      <c r="AS35" s="10" t="s">
        <v>2</v>
      </c>
      <c r="AT35" s="11"/>
      <c r="AU35" s="10" t="s">
        <v>0</v>
      </c>
      <c r="AV35" s="10" t="s">
        <v>1</v>
      </c>
      <c r="AW35" s="10" t="s">
        <v>2</v>
      </c>
      <c r="AX35" s="11"/>
      <c r="AY35" s="10" t="s">
        <v>0</v>
      </c>
      <c r="AZ35" s="10" t="s">
        <v>1</v>
      </c>
      <c r="BA35" s="10" t="s">
        <v>2</v>
      </c>
      <c r="BB35" s="11"/>
      <c r="BC35" s="10" t="s">
        <v>0</v>
      </c>
      <c r="BD35" s="10" t="s">
        <v>1</v>
      </c>
      <c r="BE35" s="10" t="s">
        <v>2</v>
      </c>
      <c r="BF35" s="10"/>
    </row>
    <row r="36" spans="3:58" ht="15" thickBot="1">
      <c r="C36" s="22"/>
      <c r="D36" s="23"/>
      <c r="E36" s="12"/>
      <c r="F36" s="12"/>
      <c r="G36" s="13" t="s">
        <v>0</v>
      </c>
      <c r="H36" s="13" t="s">
        <v>1</v>
      </c>
      <c r="I36" s="13" t="s">
        <v>6</v>
      </c>
      <c r="J36" s="13" t="s">
        <v>4</v>
      </c>
      <c r="K36" s="14" t="s">
        <v>22</v>
      </c>
      <c r="L36" s="14" t="s">
        <v>22</v>
      </c>
      <c r="M36" s="14" t="s">
        <v>3</v>
      </c>
      <c r="N36" s="15"/>
      <c r="O36" s="14" t="s">
        <v>23</v>
      </c>
      <c r="P36" s="14" t="s">
        <v>23</v>
      </c>
      <c r="Q36" s="14" t="s">
        <v>3</v>
      </c>
      <c r="R36" s="16" t="s">
        <v>4</v>
      </c>
      <c r="S36" s="14" t="s">
        <v>24</v>
      </c>
      <c r="T36" s="14" t="s">
        <v>24</v>
      </c>
      <c r="U36" s="14" t="s">
        <v>3</v>
      </c>
      <c r="V36" s="16" t="s">
        <v>4</v>
      </c>
      <c r="W36" s="14" t="s">
        <v>25</v>
      </c>
      <c r="X36" s="14" t="s">
        <v>25</v>
      </c>
      <c r="Y36" s="14" t="s">
        <v>3</v>
      </c>
      <c r="Z36" s="16" t="s">
        <v>4</v>
      </c>
      <c r="AA36" s="14" t="s">
        <v>26</v>
      </c>
      <c r="AB36" s="14" t="s">
        <v>26</v>
      </c>
      <c r="AC36" s="14" t="s">
        <v>3</v>
      </c>
      <c r="AD36" s="16" t="s">
        <v>4</v>
      </c>
      <c r="AE36" s="14" t="s">
        <v>27</v>
      </c>
      <c r="AF36" s="14" t="s">
        <v>27</v>
      </c>
      <c r="AG36" s="14" t="s">
        <v>3</v>
      </c>
      <c r="AH36" s="16" t="s">
        <v>4</v>
      </c>
      <c r="AI36" s="14" t="s">
        <v>28</v>
      </c>
      <c r="AJ36" s="14" t="s">
        <v>28</v>
      </c>
      <c r="AK36" s="14" t="s">
        <v>3</v>
      </c>
      <c r="AL36" s="16" t="s">
        <v>4</v>
      </c>
      <c r="AM36" s="14" t="s">
        <v>29</v>
      </c>
      <c r="AN36" s="14" t="s">
        <v>29</v>
      </c>
      <c r="AO36" s="14" t="s">
        <v>3</v>
      </c>
      <c r="AP36" s="16" t="s">
        <v>4</v>
      </c>
      <c r="AQ36" s="14" t="s">
        <v>30</v>
      </c>
      <c r="AR36" s="14" t="s">
        <v>30</v>
      </c>
      <c r="AS36" s="14" t="s">
        <v>3</v>
      </c>
      <c r="AT36" s="16" t="s">
        <v>4</v>
      </c>
      <c r="AU36" s="14" t="s">
        <v>31</v>
      </c>
      <c r="AV36" s="14" t="s">
        <v>31</v>
      </c>
      <c r="AW36" s="14" t="s">
        <v>3</v>
      </c>
      <c r="AX36" s="16" t="s">
        <v>4</v>
      </c>
      <c r="AY36" s="14" t="s">
        <v>32</v>
      </c>
      <c r="AZ36" s="14" t="s">
        <v>32</v>
      </c>
      <c r="BA36" s="14" t="s">
        <v>3</v>
      </c>
      <c r="BB36" s="16" t="s">
        <v>4</v>
      </c>
      <c r="BC36" s="14" t="s">
        <v>33</v>
      </c>
      <c r="BD36" s="14" t="s">
        <v>33</v>
      </c>
      <c r="BE36" s="14" t="s">
        <v>3</v>
      </c>
      <c r="BF36" s="14" t="s">
        <v>4</v>
      </c>
    </row>
    <row r="37" spans="3:58" ht="15" thickBot="1">
      <c r="C37" s="7" t="s">
        <v>7</v>
      </c>
      <c r="D37" s="8"/>
      <c r="E37" s="8"/>
      <c r="F37" s="8"/>
      <c r="G37" s="13">
        <f>K37+O37+S37+W37+AA37+AE37+AI37+AM37+AQ37+AU37+AY37+BC37</f>
        <v>798.4999999999999</v>
      </c>
      <c r="H37" s="13">
        <f>L37+P37+T37+X37+AB37+AF37+AJ37+AN37+AR37+AV37+AZ37+BD37</f>
        <v>828.2</v>
      </c>
      <c r="I37" s="13">
        <f>H37-G37</f>
        <v>29.70000000000016</v>
      </c>
      <c r="J37" s="17">
        <f>H37*100/G37</f>
        <v>103.71947401377585</v>
      </c>
      <c r="K37" s="13">
        <v>88.2</v>
      </c>
      <c r="L37" s="13">
        <v>78</v>
      </c>
      <c r="M37" s="13">
        <f>L37-K37</f>
        <v>-10.200000000000003</v>
      </c>
      <c r="N37" s="17">
        <f>L37*100/K37</f>
        <v>88.43537414965986</v>
      </c>
      <c r="O37" s="13">
        <v>88.5</v>
      </c>
      <c r="P37" s="14">
        <v>85.2</v>
      </c>
      <c r="Q37" s="13">
        <f>P37-O37</f>
        <v>-3.299999999999997</v>
      </c>
      <c r="R37" s="17">
        <f>P37*100/O37</f>
        <v>96.27118644067797</v>
      </c>
      <c r="S37" s="13">
        <v>88.6</v>
      </c>
      <c r="T37" s="14">
        <v>91</v>
      </c>
      <c r="U37" s="13">
        <f>T37-S37</f>
        <v>2.4000000000000057</v>
      </c>
      <c r="V37" s="17">
        <f aca="true" t="shared" si="0" ref="V37:V43">T37*100/S37</f>
        <v>102.70880361173816</v>
      </c>
      <c r="W37" s="13">
        <v>88.2</v>
      </c>
      <c r="X37" s="14">
        <v>88.8</v>
      </c>
      <c r="Y37" s="13">
        <f>X37-W37</f>
        <v>0.5999999999999943</v>
      </c>
      <c r="Z37" s="17">
        <f>X37*100/W37</f>
        <v>100.68027210884354</v>
      </c>
      <c r="AA37" s="14">
        <v>87.7</v>
      </c>
      <c r="AB37" s="14">
        <v>88.9</v>
      </c>
      <c r="AC37" s="13">
        <f>AB37-AA37</f>
        <v>1.2000000000000028</v>
      </c>
      <c r="AD37" s="18">
        <f>AB37*100/AA37</f>
        <v>101.36830102622577</v>
      </c>
      <c r="AE37" s="14">
        <v>88.5</v>
      </c>
      <c r="AF37" s="14">
        <v>77.4</v>
      </c>
      <c r="AG37" s="14">
        <f>AF37-AE37</f>
        <v>-11.099999999999994</v>
      </c>
      <c r="AH37" s="14">
        <f>AF37*100/AE37</f>
        <v>87.45762711864408</v>
      </c>
      <c r="AI37" s="14">
        <v>88</v>
      </c>
      <c r="AJ37" s="14">
        <v>100.2</v>
      </c>
      <c r="AK37" s="14">
        <f>AJ37-AI37</f>
        <v>12.200000000000003</v>
      </c>
      <c r="AL37" s="18">
        <f>AJ37*100/AI37</f>
        <v>113.86363636363636</v>
      </c>
      <c r="AM37" s="14">
        <v>88.6</v>
      </c>
      <c r="AN37" s="14">
        <v>90.1</v>
      </c>
      <c r="AO37" s="14">
        <f>AN37-AM37</f>
        <v>1.5</v>
      </c>
      <c r="AP37" s="18">
        <f>AN37*100/AM37</f>
        <v>101.69300225733635</v>
      </c>
      <c r="AQ37" s="14">
        <v>89.3</v>
      </c>
      <c r="AR37" s="14">
        <v>86.2</v>
      </c>
      <c r="AS37" s="14">
        <f>AR37-AQ37</f>
        <v>-3.0999999999999943</v>
      </c>
      <c r="AT37" s="18">
        <f>AR37*100/AQ37</f>
        <v>96.52855543113102</v>
      </c>
      <c r="AU37" s="14"/>
      <c r="AV37" s="14">
        <v>31.1</v>
      </c>
      <c r="AW37" s="14">
        <f>AV37-AU37</f>
        <v>31.1</v>
      </c>
      <c r="AX37" s="18" t="e">
        <f>AV37*100/AU37</f>
        <v>#DIV/0!</v>
      </c>
      <c r="AY37" s="14">
        <v>2.4</v>
      </c>
      <c r="AZ37" s="14">
        <v>5.8</v>
      </c>
      <c r="BA37" s="14">
        <f>AZ37-AY37</f>
        <v>3.4</v>
      </c>
      <c r="BB37" s="18">
        <f>AZ37*100/AY37</f>
        <v>241.66666666666669</v>
      </c>
      <c r="BC37" s="14">
        <v>0.5</v>
      </c>
      <c r="BD37" s="14">
        <v>5.5</v>
      </c>
      <c r="BE37" s="14">
        <f>BD37-BC37</f>
        <v>5</v>
      </c>
      <c r="BF37" s="18">
        <f>BD37*100/BC37</f>
        <v>1100</v>
      </c>
    </row>
    <row r="38" spans="3:58" ht="15" thickBot="1">
      <c r="C38" s="7" t="s">
        <v>8</v>
      </c>
      <c r="D38" s="8"/>
      <c r="E38" s="8"/>
      <c r="F38" s="8"/>
      <c r="G38" s="13">
        <f aca="true" t="shared" si="1" ref="G38:G46">K38+O38+S38+W38+AA38+AE38+AI38+AM38+AQ38+AU38+AY38+BC38</f>
        <v>137.29999999999998</v>
      </c>
      <c r="H38" s="13">
        <f aca="true" t="shared" si="2" ref="H38:H46">L38+P38+T38+X38+AB38+AF38+AJ38+AN38+AR38+AV38+AZ38+BD38</f>
        <v>103.5</v>
      </c>
      <c r="I38" s="13">
        <f aca="true" t="shared" si="3" ref="I38:I46">H38-G38</f>
        <v>-33.79999999999998</v>
      </c>
      <c r="J38" s="17">
        <f aca="true" t="shared" si="4" ref="J38:J56">H38*100/G38</f>
        <v>75.3823743627094</v>
      </c>
      <c r="K38" s="13">
        <v>16.2</v>
      </c>
      <c r="L38" s="13">
        <v>7.8</v>
      </c>
      <c r="M38" s="13">
        <f aca="true" t="shared" si="5" ref="M38:M56">L38-K38</f>
        <v>-8.399999999999999</v>
      </c>
      <c r="N38" s="17">
        <f aca="true" t="shared" si="6" ref="N38:N56">L38*100/K38</f>
        <v>48.14814814814815</v>
      </c>
      <c r="O38" s="13">
        <v>19.6</v>
      </c>
      <c r="P38" s="13">
        <v>12.7</v>
      </c>
      <c r="Q38" s="13">
        <f aca="true" t="shared" si="7" ref="Q38:Q56">P38-O38</f>
        <v>-6.900000000000002</v>
      </c>
      <c r="R38" s="17">
        <f aca="true" t="shared" si="8" ref="R38:R56">P38*100/O38</f>
        <v>64.79591836734693</v>
      </c>
      <c r="S38" s="13">
        <v>14.8</v>
      </c>
      <c r="T38" s="13">
        <v>10.3</v>
      </c>
      <c r="U38" s="13">
        <f aca="true" t="shared" si="9" ref="U38:U56">T38-S38</f>
        <v>-4.5</v>
      </c>
      <c r="V38" s="17">
        <f t="shared" si="0"/>
        <v>69.5945945945946</v>
      </c>
      <c r="W38" s="13">
        <v>16.3</v>
      </c>
      <c r="X38" s="13">
        <v>8</v>
      </c>
      <c r="Y38" s="13">
        <f aca="true" t="shared" si="10" ref="Y38:Y56">X38-W38</f>
        <v>-8.3</v>
      </c>
      <c r="Z38" s="17">
        <f aca="true" t="shared" si="11" ref="Z38:Z56">X38*100/W38</f>
        <v>49.079754601226995</v>
      </c>
      <c r="AA38" s="13">
        <v>16.3</v>
      </c>
      <c r="AB38" s="13">
        <v>7.7</v>
      </c>
      <c r="AC38" s="13">
        <f aca="true" t="shared" si="12" ref="AC38:AC56">AB38-AA38</f>
        <v>-8.600000000000001</v>
      </c>
      <c r="AD38" s="18">
        <f aca="true" t="shared" si="13" ref="AD38:AD56">AB38*100/AA38</f>
        <v>47.23926380368098</v>
      </c>
      <c r="AE38" s="13">
        <v>7.3</v>
      </c>
      <c r="AF38" s="13">
        <v>9</v>
      </c>
      <c r="AG38" s="14">
        <f aca="true" t="shared" si="14" ref="AG38:AG56">AF38-AE38</f>
        <v>1.7000000000000002</v>
      </c>
      <c r="AH38" s="14">
        <f aca="true" t="shared" si="15" ref="AH38:AH56">AF38*100/AE38</f>
        <v>123.28767123287672</v>
      </c>
      <c r="AI38" s="13">
        <v>11.9</v>
      </c>
      <c r="AJ38" s="13">
        <v>9</v>
      </c>
      <c r="AK38" s="14">
        <f aca="true" t="shared" si="16" ref="AK38:AK56">AJ38-AI38</f>
        <v>-2.9000000000000004</v>
      </c>
      <c r="AL38" s="18">
        <f aca="true" t="shared" si="17" ref="AL38:AL56">AJ38*100/AI38</f>
        <v>75.63025210084034</v>
      </c>
      <c r="AM38" s="13">
        <v>11.4</v>
      </c>
      <c r="AN38" s="13">
        <v>9.7</v>
      </c>
      <c r="AO38" s="14">
        <f aca="true" t="shared" si="18" ref="AO38:AO56">AN38-AM38</f>
        <v>-1.700000000000001</v>
      </c>
      <c r="AP38" s="18">
        <f aca="true" t="shared" si="19" ref="AP38:AP56">AN38*100/AM38</f>
        <v>85.0877192982456</v>
      </c>
      <c r="AQ38" s="13">
        <v>9.1</v>
      </c>
      <c r="AR38" s="13">
        <v>6.8</v>
      </c>
      <c r="AS38" s="14">
        <f aca="true" t="shared" si="20" ref="AS38:AS56">AR38-AQ38</f>
        <v>-2.3</v>
      </c>
      <c r="AT38" s="18">
        <f aca="true" t="shared" si="21" ref="AT38:AT56">AR38*100/AQ38</f>
        <v>74.72527472527473</v>
      </c>
      <c r="AU38" s="13">
        <v>10.9</v>
      </c>
      <c r="AV38" s="13">
        <v>10.5</v>
      </c>
      <c r="AW38" s="14">
        <f>AV38-AU38</f>
        <v>-0.40000000000000036</v>
      </c>
      <c r="AX38" s="18">
        <f aca="true" t="shared" si="22" ref="AX38:AX56">AV38*100/AU38</f>
        <v>96.3302752293578</v>
      </c>
      <c r="AY38" s="13">
        <v>-0.7</v>
      </c>
      <c r="AZ38" s="13">
        <v>6.6</v>
      </c>
      <c r="BA38" s="14">
        <f aca="true" t="shared" si="23" ref="BA38:BA56">AZ38-AY38</f>
        <v>7.3</v>
      </c>
      <c r="BB38" s="18">
        <f aca="true" t="shared" si="24" ref="BB38:BB56">AZ38*100/AY38</f>
        <v>-942.8571428571429</v>
      </c>
      <c r="BC38" s="13">
        <v>4.2</v>
      </c>
      <c r="BD38" s="13">
        <v>5.4</v>
      </c>
      <c r="BE38" s="14">
        <f aca="true" t="shared" si="25" ref="BE38:BE56">BD38-BC38</f>
        <v>1.2000000000000002</v>
      </c>
      <c r="BF38" s="18">
        <f aca="true" t="shared" si="26" ref="BF38:BF56">BD38*100/BC38</f>
        <v>128.57142857142856</v>
      </c>
    </row>
    <row r="39" spans="3:58" ht="15" thickBot="1">
      <c r="C39" s="7" t="s">
        <v>9</v>
      </c>
      <c r="D39" s="8"/>
      <c r="E39" s="8"/>
      <c r="F39" s="8"/>
      <c r="G39" s="13">
        <f>K39+O39+S39+W39+AA39+AE39+AI39+AM39+AQ39+AU39+AY39+BC39</f>
        <v>2064.5</v>
      </c>
      <c r="H39" s="13">
        <f t="shared" si="2"/>
        <v>2053.7000000000003</v>
      </c>
      <c r="I39" s="13">
        <f t="shared" si="3"/>
        <v>-10.799999999999727</v>
      </c>
      <c r="J39" s="17">
        <f t="shared" si="4"/>
        <v>99.47687091305403</v>
      </c>
      <c r="K39" s="13">
        <v>171.5</v>
      </c>
      <c r="L39" s="13">
        <v>145.8</v>
      </c>
      <c r="M39" s="13">
        <f t="shared" si="5"/>
        <v>-25.69999999999999</v>
      </c>
      <c r="N39" s="17">
        <f t="shared" si="6"/>
        <v>85.01457725947523</v>
      </c>
      <c r="O39" s="13">
        <v>173.6</v>
      </c>
      <c r="P39" s="13">
        <v>165.6</v>
      </c>
      <c r="Q39" s="13">
        <f t="shared" si="7"/>
        <v>-8</v>
      </c>
      <c r="R39" s="17">
        <f t="shared" si="8"/>
        <v>95.39170506912443</v>
      </c>
      <c r="S39" s="13">
        <v>171.4</v>
      </c>
      <c r="T39" s="13">
        <v>176.4</v>
      </c>
      <c r="U39" s="13">
        <f t="shared" si="9"/>
        <v>5</v>
      </c>
      <c r="V39" s="17">
        <f t="shared" si="0"/>
        <v>102.9171528588098</v>
      </c>
      <c r="W39" s="13">
        <v>172.1</v>
      </c>
      <c r="X39" s="13">
        <v>170.5</v>
      </c>
      <c r="Y39" s="13">
        <f t="shared" si="10"/>
        <v>-1.5999999999999943</v>
      </c>
      <c r="Z39" s="17">
        <f t="shared" si="11"/>
        <v>99.0703079604881</v>
      </c>
      <c r="AA39" s="13">
        <v>172.6</v>
      </c>
      <c r="AB39" s="13">
        <v>171.1</v>
      </c>
      <c r="AC39" s="13">
        <f t="shared" si="12"/>
        <v>-1.5</v>
      </c>
      <c r="AD39" s="18">
        <f t="shared" si="13"/>
        <v>99.13093858632676</v>
      </c>
      <c r="AE39" s="13">
        <v>173</v>
      </c>
      <c r="AF39" s="13">
        <v>153</v>
      </c>
      <c r="AG39" s="14">
        <f t="shared" si="14"/>
        <v>-20</v>
      </c>
      <c r="AH39" s="14">
        <f t="shared" si="15"/>
        <v>88.4393063583815</v>
      </c>
      <c r="AI39" s="13">
        <v>172.2</v>
      </c>
      <c r="AJ39" s="13">
        <v>192.9</v>
      </c>
      <c r="AK39" s="14">
        <f t="shared" si="16"/>
        <v>20.700000000000017</v>
      </c>
      <c r="AL39" s="18">
        <f t="shared" si="17"/>
        <v>112.02090592334496</v>
      </c>
      <c r="AM39" s="13">
        <v>172.7</v>
      </c>
      <c r="AN39" s="13">
        <v>175.4</v>
      </c>
      <c r="AO39" s="14">
        <f t="shared" si="18"/>
        <v>2.700000000000017</v>
      </c>
      <c r="AP39" s="18">
        <f t="shared" si="19"/>
        <v>101.56340474811813</v>
      </c>
      <c r="AQ39" s="13">
        <v>172.7</v>
      </c>
      <c r="AR39" s="13">
        <v>162.9</v>
      </c>
      <c r="AS39" s="14">
        <f t="shared" si="20"/>
        <v>-9.799999999999983</v>
      </c>
      <c r="AT39" s="18">
        <f t="shared" si="21"/>
        <v>94.32541980312682</v>
      </c>
      <c r="AU39" s="13">
        <v>172.8</v>
      </c>
      <c r="AV39" s="13">
        <v>186.6</v>
      </c>
      <c r="AW39" s="14">
        <f aca="true" t="shared" si="27" ref="AW39:AW56">AV39-AU39</f>
        <v>13.799999999999983</v>
      </c>
      <c r="AX39" s="18">
        <f t="shared" si="22"/>
        <v>107.9861111111111</v>
      </c>
      <c r="AY39" s="13">
        <v>173.2</v>
      </c>
      <c r="AZ39" s="13">
        <v>160.9</v>
      </c>
      <c r="BA39" s="14">
        <f t="shared" si="23"/>
        <v>-12.299999999999983</v>
      </c>
      <c r="BB39" s="18">
        <f t="shared" si="24"/>
        <v>92.89838337182448</v>
      </c>
      <c r="BC39" s="13">
        <v>166.7</v>
      </c>
      <c r="BD39" s="13">
        <v>192.6</v>
      </c>
      <c r="BE39" s="14">
        <f t="shared" si="25"/>
        <v>25.900000000000006</v>
      </c>
      <c r="BF39" s="18">
        <f t="shared" si="26"/>
        <v>115.53689262147572</v>
      </c>
    </row>
    <row r="40" spans="3:58" ht="15" thickBot="1">
      <c r="C40" s="7" t="s">
        <v>10</v>
      </c>
      <c r="D40" s="8"/>
      <c r="E40" s="8"/>
      <c r="F40" s="8"/>
      <c r="G40" s="13">
        <f t="shared" si="1"/>
        <v>1506.0999999999997</v>
      </c>
      <c r="H40" s="13">
        <f t="shared" si="2"/>
        <v>1498.3</v>
      </c>
      <c r="I40" s="13">
        <f t="shared" si="3"/>
        <v>-7.799999999999727</v>
      </c>
      <c r="J40" s="17">
        <f t="shared" si="4"/>
        <v>99.4821061018525</v>
      </c>
      <c r="K40" s="13">
        <v>125.1</v>
      </c>
      <c r="L40" s="13">
        <v>106.4</v>
      </c>
      <c r="M40" s="13">
        <f t="shared" si="5"/>
        <v>-18.69999999999999</v>
      </c>
      <c r="N40" s="17">
        <f t="shared" si="6"/>
        <v>85.0519584332534</v>
      </c>
      <c r="O40" s="13">
        <v>126.7</v>
      </c>
      <c r="P40" s="13">
        <v>120.8</v>
      </c>
      <c r="Q40" s="13">
        <f t="shared" si="7"/>
        <v>-5.900000000000006</v>
      </c>
      <c r="R40" s="17">
        <f t="shared" si="8"/>
        <v>95.34333070244672</v>
      </c>
      <c r="S40" s="13">
        <v>125.1</v>
      </c>
      <c r="T40" s="13">
        <v>128.7</v>
      </c>
      <c r="U40" s="13">
        <f t="shared" si="9"/>
        <v>3.5999999999999943</v>
      </c>
      <c r="V40" s="17">
        <f t="shared" si="0"/>
        <v>102.87769784172662</v>
      </c>
      <c r="W40" s="13">
        <v>125.5</v>
      </c>
      <c r="X40" s="13">
        <v>124.4</v>
      </c>
      <c r="Y40" s="13">
        <f t="shared" si="10"/>
        <v>-1.0999999999999943</v>
      </c>
      <c r="Z40" s="17">
        <f t="shared" si="11"/>
        <v>99.12350597609561</v>
      </c>
      <c r="AA40" s="13">
        <v>125.9</v>
      </c>
      <c r="AB40" s="13">
        <v>124.8</v>
      </c>
      <c r="AC40" s="13">
        <f t="shared" si="12"/>
        <v>-1.1000000000000085</v>
      </c>
      <c r="AD40" s="18">
        <f t="shared" si="13"/>
        <v>99.12629070691024</v>
      </c>
      <c r="AE40" s="13">
        <v>126.2</v>
      </c>
      <c r="AF40" s="13">
        <v>111.4</v>
      </c>
      <c r="AG40" s="14">
        <f t="shared" si="14"/>
        <v>-14.799999999999997</v>
      </c>
      <c r="AH40" s="14">
        <f t="shared" si="15"/>
        <v>88.27258320126782</v>
      </c>
      <c r="AI40" s="13">
        <v>125.6</v>
      </c>
      <c r="AJ40" s="13">
        <v>140.7</v>
      </c>
      <c r="AK40" s="14">
        <f t="shared" si="16"/>
        <v>15.099999999999994</v>
      </c>
      <c r="AL40" s="18">
        <f t="shared" si="17"/>
        <v>112.02229299363056</v>
      </c>
      <c r="AM40" s="13">
        <v>126</v>
      </c>
      <c r="AN40" s="13">
        <v>128</v>
      </c>
      <c r="AO40" s="14">
        <f t="shared" si="18"/>
        <v>2</v>
      </c>
      <c r="AP40" s="18">
        <f t="shared" si="19"/>
        <v>101.58730158730158</v>
      </c>
      <c r="AQ40" s="13">
        <v>126</v>
      </c>
      <c r="AR40" s="13">
        <v>119</v>
      </c>
      <c r="AS40" s="14">
        <f t="shared" si="20"/>
        <v>-7</v>
      </c>
      <c r="AT40" s="18">
        <f t="shared" si="21"/>
        <v>94.44444444444444</v>
      </c>
      <c r="AU40" s="13">
        <v>126.1</v>
      </c>
      <c r="AV40" s="13">
        <v>136.2</v>
      </c>
      <c r="AW40" s="14">
        <f t="shared" si="27"/>
        <v>10.099999999999994</v>
      </c>
      <c r="AX40" s="18">
        <f t="shared" si="22"/>
        <v>108.00951625693892</v>
      </c>
      <c r="AY40" s="13">
        <v>126.3</v>
      </c>
      <c r="AZ40" s="13">
        <v>117.4</v>
      </c>
      <c r="BA40" s="14">
        <f t="shared" si="23"/>
        <v>-8.899999999999991</v>
      </c>
      <c r="BB40" s="18">
        <f t="shared" si="24"/>
        <v>92.95328582739509</v>
      </c>
      <c r="BC40" s="13">
        <v>121.6</v>
      </c>
      <c r="BD40" s="13">
        <v>140.5</v>
      </c>
      <c r="BE40" s="14">
        <f t="shared" si="25"/>
        <v>18.900000000000006</v>
      </c>
      <c r="BF40" s="18">
        <f t="shared" si="26"/>
        <v>115.54276315789474</v>
      </c>
    </row>
    <row r="41" spans="3:58" ht="15" thickBot="1">
      <c r="C41" s="7" t="s">
        <v>36</v>
      </c>
      <c r="D41" s="8"/>
      <c r="E41" s="8"/>
      <c r="F41" s="8"/>
      <c r="G41" s="13">
        <f t="shared" si="1"/>
        <v>644.6000000000001</v>
      </c>
      <c r="H41" s="13">
        <f t="shared" si="2"/>
        <v>646.6000000000001</v>
      </c>
      <c r="I41" s="13">
        <f t="shared" si="3"/>
        <v>2</v>
      </c>
      <c r="J41" s="17">
        <f t="shared" si="4"/>
        <v>100.31026993484332</v>
      </c>
      <c r="K41" s="13">
        <v>58.3</v>
      </c>
      <c r="L41" s="13">
        <v>49.5</v>
      </c>
      <c r="M41" s="13">
        <f t="shared" si="5"/>
        <v>-8.799999999999997</v>
      </c>
      <c r="N41" s="17">
        <f t="shared" si="6"/>
        <v>84.9056603773585</v>
      </c>
      <c r="O41" s="13">
        <v>59.3</v>
      </c>
      <c r="P41" s="13">
        <v>57.9</v>
      </c>
      <c r="Q41" s="13">
        <f t="shared" si="7"/>
        <v>-1.3999999999999986</v>
      </c>
      <c r="R41" s="17">
        <f t="shared" si="8"/>
        <v>97.63912310286679</v>
      </c>
      <c r="S41" s="13">
        <v>57.1</v>
      </c>
      <c r="T41" s="13">
        <v>58.7</v>
      </c>
      <c r="U41" s="13">
        <f t="shared" si="9"/>
        <v>1.6000000000000014</v>
      </c>
      <c r="V41" s="17">
        <f t="shared" si="0"/>
        <v>102.80210157618214</v>
      </c>
      <c r="W41" s="13">
        <v>55.5</v>
      </c>
      <c r="X41" s="13">
        <v>56.3</v>
      </c>
      <c r="Y41" s="13">
        <f t="shared" si="10"/>
        <v>0.7999999999999972</v>
      </c>
      <c r="Z41" s="17">
        <f t="shared" si="11"/>
        <v>101.44144144144144</v>
      </c>
      <c r="AA41" s="13">
        <v>55.1</v>
      </c>
      <c r="AB41" s="13">
        <v>55.9</v>
      </c>
      <c r="AC41" s="13">
        <f t="shared" si="12"/>
        <v>0.7999999999999972</v>
      </c>
      <c r="AD41" s="18">
        <f t="shared" si="13"/>
        <v>101.4519056261343</v>
      </c>
      <c r="AE41" s="13">
        <v>56.6</v>
      </c>
      <c r="AF41" s="13">
        <v>47.8</v>
      </c>
      <c r="AG41" s="14">
        <f t="shared" si="14"/>
        <v>-8.800000000000004</v>
      </c>
      <c r="AH41" s="14">
        <f t="shared" si="15"/>
        <v>84.45229681978799</v>
      </c>
      <c r="AI41" s="13">
        <v>55.8</v>
      </c>
      <c r="AJ41" s="13">
        <v>64.5</v>
      </c>
      <c r="AK41" s="14">
        <f t="shared" si="16"/>
        <v>8.700000000000003</v>
      </c>
      <c r="AL41" s="18">
        <f t="shared" si="17"/>
        <v>115.59139784946237</v>
      </c>
      <c r="AM41" s="13">
        <v>55.8</v>
      </c>
      <c r="AN41" s="13">
        <v>56.3</v>
      </c>
      <c r="AO41" s="14">
        <f t="shared" si="18"/>
        <v>0.5</v>
      </c>
      <c r="AP41" s="18">
        <f t="shared" si="19"/>
        <v>100.89605734767025</v>
      </c>
      <c r="AQ41" s="13">
        <v>39.7</v>
      </c>
      <c r="AR41" s="13">
        <v>53</v>
      </c>
      <c r="AS41" s="14">
        <f t="shared" si="20"/>
        <v>13.299999999999997</v>
      </c>
      <c r="AT41" s="18">
        <f t="shared" si="21"/>
        <v>133.50125944584383</v>
      </c>
      <c r="AU41" s="13">
        <v>48.6</v>
      </c>
      <c r="AV41" s="13">
        <v>47.4</v>
      </c>
      <c r="AW41" s="14">
        <f t="shared" si="27"/>
        <v>-1.2000000000000028</v>
      </c>
      <c r="AX41" s="18">
        <f t="shared" si="22"/>
        <v>97.53086419753086</v>
      </c>
      <c r="AY41" s="13">
        <v>44.7</v>
      </c>
      <c r="AZ41" s="13">
        <v>41.7</v>
      </c>
      <c r="BA41" s="14">
        <f t="shared" si="23"/>
        <v>-3</v>
      </c>
      <c r="BB41" s="18">
        <f t="shared" si="24"/>
        <v>93.28859060402684</v>
      </c>
      <c r="BC41" s="13">
        <v>58.1</v>
      </c>
      <c r="BD41" s="13">
        <v>57.6</v>
      </c>
      <c r="BE41" s="14">
        <f t="shared" si="25"/>
        <v>-0.5</v>
      </c>
      <c r="BF41" s="18">
        <f t="shared" si="26"/>
        <v>99.1394148020654</v>
      </c>
    </row>
    <row r="42" spans="3:58" ht="15" thickBot="1">
      <c r="C42" s="7" t="s">
        <v>37</v>
      </c>
      <c r="D42" s="8"/>
      <c r="E42" s="8"/>
      <c r="F42" s="8"/>
      <c r="G42" s="13">
        <f t="shared" si="1"/>
        <v>99.7</v>
      </c>
      <c r="H42" s="13">
        <f t="shared" si="2"/>
        <v>99.1</v>
      </c>
      <c r="I42" s="13">
        <f t="shared" si="3"/>
        <v>-0.6000000000000085</v>
      </c>
      <c r="J42" s="17">
        <f t="shared" si="4"/>
        <v>99.39819458375125</v>
      </c>
      <c r="K42" s="13">
        <v>8.3</v>
      </c>
      <c r="L42" s="13">
        <v>7</v>
      </c>
      <c r="M42" s="13">
        <f t="shared" si="5"/>
        <v>-1.3000000000000007</v>
      </c>
      <c r="N42" s="17">
        <f t="shared" si="6"/>
        <v>84.33734939759036</v>
      </c>
      <c r="O42" s="13">
        <v>8.4</v>
      </c>
      <c r="P42" s="13">
        <v>8</v>
      </c>
      <c r="Q42" s="13">
        <f t="shared" si="7"/>
        <v>-0.40000000000000036</v>
      </c>
      <c r="R42" s="17">
        <f t="shared" si="8"/>
        <v>95.23809523809524</v>
      </c>
      <c r="S42" s="13">
        <v>8.3</v>
      </c>
      <c r="T42" s="13">
        <v>8.5</v>
      </c>
      <c r="U42" s="13">
        <f t="shared" si="9"/>
        <v>0.1999999999999993</v>
      </c>
      <c r="V42" s="17">
        <f t="shared" si="0"/>
        <v>102.40963855421685</v>
      </c>
      <c r="W42" s="13">
        <v>8.3</v>
      </c>
      <c r="X42" s="13">
        <v>8.2</v>
      </c>
      <c r="Y42" s="13">
        <f t="shared" si="10"/>
        <v>-0.10000000000000142</v>
      </c>
      <c r="Z42" s="17">
        <f t="shared" si="11"/>
        <v>98.79518072289154</v>
      </c>
      <c r="AA42" s="13">
        <v>8.2</v>
      </c>
      <c r="AB42" s="13">
        <v>8.3</v>
      </c>
      <c r="AC42" s="13">
        <f t="shared" si="12"/>
        <v>0.10000000000000142</v>
      </c>
      <c r="AD42" s="18">
        <f t="shared" si="13"/>
        <v>101.21951219512198</v>
      </c>
      <c r="AE42" s="13">
        <v>8.4</v>
      </c>
      <c r="AF42" s="13">
        <v>7.3</v>
      </c>
      <c r="AG42" s="14">
        <f t="shared" si="14"/>
        <v>-1.1000000000000005</v>
      </c>
      <c r="AH42" s="14">
        <f t="shared" si="15"/>
        <v>86.9047619047619</v>
      </c>
      <c r="AI42" s="13">
        <v>8.3</v>
      </c>
      <c r="AJ42" s="13">
        <v>9.3</v>
      </c>
      <c r="AK42" s="14">
        <f t="shared" si="16"/>
        <v>1</v>
      </c>
      <c r="AL42" s="18">
        <f t="shared" si="17"/>
        <v>112.04819277108435</v>
      </c>
      <c r="AM42" s="13">
        <v>8.3</v>
      </c>
      <c r="AN42" s="13">
        <v>8.4</v>
      </c>
      <c r="AO42" s="14">
        <f t="shared" si="18"/>
        <v>0.09999999999999964</v>
      </c>
      <c r="AP42" s="18">
        <f t="shared" si="19"/>
        <v>101.20481927710843</v>
      </c>
      <c r="AQ42" s="13">
        <v>8.3</v>
      </c>
      <c r="AR42" s="13">
        <v>7.9</v>
      </c>
      <c r="AS42" s="14">
        <f t="shared" si="20"/>
        <v>-0.40000000000000036</v>
      </c>
      <c r="AT42" s="18">
        <f t="shared" si="21"/>
        <v>95.18072289156626</v>
      </c>
      <c r="AU42" s="13">
        <v>8.4</v>
      </c>
      <c r="AV42" s="13">
        <v>9.1</v>
      </c>
      <c r="AW42" s="14">
        <f t="shared" si="27"/>
        <v>0.6999999999999993</v>
      </c>
      <c r="AX42" s="18">
        <f t="shared" si="22"/>
        <v>108.33333333333333</v>
      </c>
      <c r="AY42" s="13">
        <v>8.4</v>
      </c>
      <c r="AZ42" s="13">
        <v>7.8</v>
      </c>
      <c r="BA42" s="14">
        <f t="shared" si="23"/>
        <v>-0.6000000000000005</v>
      </c>
      <c r="BB42" s="18">
        <f t="shared" si="24"/>
        <v>92.85714285714285</v>
      </c>
      <c r="BC42" s="13">
        <v>8.1</v>
      </c>
      <c r="BD42" s="13">
        <v>9.3</v>
      </c>
      <c r="BE42" s="14">
        <f t="shared" si="25"/>
        <v>1.200000000000001</v>
      </c>
      <c r="BF42" s="18">
        <f t="shared" si="26"/>
        <v>114.81481481481484</v>
      </c>
    </row>
    <row r="43" spans="3:58" ht="15" thickBot="1">
      <c r="C43" s="7" t="s">
        <v>11</v>
      </c>
      <c r="D43" s="8"/>
      <c r="E43" s="8"/>
      <c r="F43" s="8"/>
      <c r="G43" s="13">
        <f t="shared" si="1"/>
        <v>254.10000000000005</v>
      </c>
      <c r="H43" s="13">
        <f t="shared" si="2"/>
        <v>259.9</v>
      </c>
      <c r="I43" s="13">
        <f t="shared" si="3"/>
        <v>5.799999999999926</v>
      </c>
      <c r="J43" s="17">
        <f t="shared" si="4"/>
        <v>102.28256591892952</v>
      </c>
      <c r="K43" s="13">
        <v>21.2</v>
      </c>
      <c r="L43" s="13">
        <v>18.4</v>
      </c>
      <c r="M43" s="13">
        <f t="shared" si="5"/>
        <v>-2.8000000000000007</v>
      </c>
      <c r="N43" s="17">
        <f t="shared" si="6"/>
        <v>86.79245283018867</v>
      </c>
      <c r="O43" s="13">
        <v>21.5</v>
      </c>
      <c r="P43" s="13">
        <v>20.7</v>
      </c>
      <c r="Q43" s="13">
        <f t="shared" si="7"/>
        <v>-0.8000000000000007</v>
      </c>
      <c r="R43" s="17">
        <f t="shared" si="8"/>
        <v>96.27906976744185</v>
      </c>
      <c r="S43" s="13">
        <v>20.3</v>
      </c>
      <c r="T43" s="13">
        <v>22.2</v>
      </c>
      <c r="U43" s="13">
        <f t="shared" si="9"/>
        <v>1.8999999999999986</v>
      </c>
      <c r="V43" s="17">
        <f t="shared" si="0"/>
        <v>109.35960591133005</v>
      </c>
      <c r="W43" s="13">
        <v>21.2</v>
      </c>
      <c r="X43" s="13">
        <v>21.2</v>
      </c>
      <c r="Y43" s="13">
        <f t="shared" si="10"/>
        <v>0</v>
      </c>
      <c r="Z43" s="17">
        <f t="shared" si="11"/>
        <v>100</v>
      </c>
      <c r="AA43" s="13">
        <v>21.2</v>
      </c>
      <c r="AB43" s="13">
        <v>20.9</v>
      </c>
      <c r="AC43" s="13">
        <f t="shared" si="12"/>
        <v>-0.3000000000000007</v>
      </c>
      <c r="AD43" s="18">
        <f t="shared" si="13"/>
        <v>98.58490566037736</v>
      </c>
      <c r="AE43" s="13">
        <v>21.3</v>
      </c>
      <c r="AF43" s="13">
        <v>24.6</v>
      </c>
      <c r="AG43" s="14">
        <f t="shared" si="14"/>
        <v>3.3000000000000007</v>
      </c>
      <c r="AH43" s="14">
        <f t="shared" si="15"/>
        <v>115.49295774647887</v>
      </c>
      <c r="AI43" s="13">
        <v>21.2</v>
      </c>
      <c r="AJ43" s="13">
        <v>23.7</v>
      </c>
      <c r="AK43" s="14">
        <f t="shared" si="16"/>
        <v>2.5</v>
      </c>
      <c r="AL43" s="18">
        <f t="shared" si="17"/>
        <v>111.79245283018868</v>
      </c>
      <c r="AM43" s="13">
        <v>21</v>
      </c>
      <c r="AN43" s="13">
        <v>21.4</v>
      </c>
      <c r="AO43" s="14">
        <f t="shared" si="18"/>
        <v>0.3999999999999986</v>
      </c>
      <c r="AP43" s="18">
        <f t="shared" si="19"/>
        <v>101.9047619047619</v>
      </c>
      <c r="AQ43" s="13">
        <v>21.3</v>
      </c>
      <c r="AR43" s="13">
        <v>20.1</v>
      </c>
      <c r="AS43" s="14">
        <f t="shared" si="20"/>
        <v>-1.1999999999999993</v>
      </c>
      <c r="AT43" s="18">
        <f t="shared" si="21"/>
        <v>94.3661971830986</v>
      </c>
      <c r="AU43" s="13">
        <v>21.3</v>
      </c>
      <c r="AV43" s="13">
        <v>22.6</v>
      </c>
      <c r="AW43" s="14">
        <f t="shared" si="27"/>
        <v>1.3000000000000007</v>
      </c>
      <c r="AX43" s="18">
        <f t="shared" si="22"/>
        <v>106.10328638497653</v>
      </c>
      <c r="AY43" s="13">
        <v>21.3</v>
      </c>
      <c r="AZ43" s="13">
        <v>20</v>
      </c>
      <c r="BA43" s="14">
        <f t="shared" si="23"/>
        <v>-1.3000000000000007</v>
      </c>
      <c r="BB43" s="18">
        <f t="shared" si="24"/>
        <v>93.89671361502347</v>
      </c>
      <c r="BC43" s="13">
        <v>21.3</v>
      </c>
      <c r="BD43" s="13">
        <v>24.1</v>
      </c>
      <c r="BE43" s="14">
        <f t="shared" si="25"/>
        <v>2.8000000000000007</v>
      </c>
      <c r="BF43" s="18">
        <f t="shared" si="26"/>
        <v>113.14553990610328</v>
      </c>
    </row>
    <row r="44" spans="3:58" ht="15" thickBot="1">
      <c r="C44" s="7" t="s">
        <v>12</v>
      </c>
      <c r="D44" s="8"/>
      <c r="E44" s="8"/>
      <c r="F44" s="8"/>
      <c r="G44" s="13">
        <f t="shared" si="1"/>
        <v>296.2</v>
      </c>
      <c r="H44" s="13">
        <f t="shared" si="2"/>
        <v>294.70000000000005</v>
      </c>
      <c r="I44" s="13">
        <f t="shared" si="3"/>
        <v>-1.4999999999999432</v>
      </c>
      <c r="J44" s="17">
        <f t="shared" si="4"/>
        <v>99.49358541525997</v>
      </c>
      <c r="K44" s="13">
        <v>24.6</v>
      </c>
      <c r="L44" s="13">
        <v>20.9</v>
      </c>
      <c r="M44" s="13">
        <f t="shared" si="5"/>
        <v>-3.700000000000003</v>
      </c>
      <c r="N44" s="17">
        <f t="shared" si="6"/>
        <v>84.95934959349593</v>
      </c>
      <c r="O44" s="13">
        <v>24.9</v>
      </c>
      <c r="P44" s="13">
        <v>23.8</v>
      </c>
      <c r="Q44" s="13">
        <f t="shared" si="7"/>
        <v>-1.0999999999999979</v>
      </c>
      <c r="R44" s="17">
        <f t="shared" si="8"/>
        <v>95.58232931726909</v>
      </c>
      <c r="S44" s="13">
        <v>24.6</v>
      </c>
      <c r="T44" s="13">
        <v>25.3</v>
      </c>
      <c r="U44" s="13">
        <f t="shared" si="9"/>
        <v>0.6999999999999993</v>
      </c>
      <c r="V44" s="17">
        <f aca="true" t="shared" si="28" ref="V44:V54">T44*100/S44</f>
        <v>102.84552845528455</v>
      </c>
      <c r="W44" s="13">
        <v>24.7</v>
      </c>
      <c r="X44" s="13">
        <v>24.5</v>
      </c>
      <c r="Y44" s="13">
        <f t="shared" si="10"/>
        <v>-0.1999999999999993</v>
      </c>
      <c r="Z44" s="17">
        <f t="shared" si="11"/>
        <v>99.19028340080972</v>
      </c>
      <c r="AA44" s="13">
        <v>24.8</v>
      </c>
      <c r="AB44" s="13">
        <v>24.6</v>
      </c>
      <c r="AC44" s="13">
        <f t="shared" si="12"/>
        <v>-0.1999999999999993</v>
      </c>
      <c r="AD44" s="18">
        <f t="shared" si="13"/>
        <v>99.19354838709677</v>
      </c>
      <c r="AE44" s="13">
        <v>24.8</v>
      </c>
      <c r="AF44" s="13">
        <v>21.9</v>
      </c>
      <c r="AG44" s="14">
        <f t="shared" si="14"/>
        <v>-2.900000000000002</v>
      </c>
      <c r="AH44" s="14">
        <f t="shared" si="15"/>
        <v>88.30645161290322</v>
      </c>
      <c r="AI44" s="13">
        <v>24.7</v>
      </c>
      <c r="AJ44" s="13">
        <v>27.7</v>
      </c>
      <c r="AK44" s="14">
        <f t="shared" si="16"/>
        <v>3</v>
      </c>
      <c r="AL44" s="18">
        <f t="shared" si="17"/>
        <v>112.14574898785425</v>
      </c>
      <c r="AM44" s="13">
        <v>24.8</v>
      </c>
      <c r="AN44" s="13">
        <v>25.2</v>
      </c>
      <c r="AO44" s="14">
        <f t="shared" si="18"/>
        <v>0.3999999999999986</v>
      </c>
      <c r="AP44" s="18">
        <f t="shared" si="19"/>
        <v>101.61290322580645</v>
      </c>
      <c r="AQ44" s="13">
        <v>24.8</v>
      </c>
      <c r="AR44" s="13">
        <v>23.4</v>
      </c>
      <c r="AS44" s="14">
        <f t="shared" si="20"/>
        <v>-1.4000000000000021</v>
      </c>
      <c r="AT44" s="18">
        <f t="shared" si="21"/>
        <v>94.35483870967742</v>
      </c>
      <c r="AU44" s="13">
        <v>24.8</v>
      </c>
      <c r="AV44" s="13">
        <v>26.8</v>
      </c>
      <c r="AW44" s="14">
        <f t="shared" si="27"/>
        <v>2</v>
      </c>
      <c r="AX44" s="18">
        <f t="shared" si="22"/>
        <v>108.06451612903226</v>
      </c>
      <c r="AY44" s="13">
        <v>24.8</v>
      </c>
      <c r="AZ44" s="13">
        <v>23</v>
      </c>
      <c r="BA44" s="14">
        <f t="shared" si="23"/>
        <v>-1.8000000000000007</v>
      </c>
      <c r="BB44" s="18">
        <f t="shared" si="24"/>
        <v>92.74193548387096</v>
      </c>
      <c r="BC44" s="13">
        <v>23.9</v>
      </c>
      <c r="BD44" s="13">
        <v>27.6</v>
      </c>
      <c r="BE44" s="14">
        <f t="shared" si="25"/>
        <v>3.700000000000003</v>
      </c>
      <c r="BF44" s="18">
        <f t="shared" si="26"/>
        <v>115.48117154811716</v>
      </c>
    </row>
    <row r="45" spans="3:58" ht="15" thickBot="1">
      <c r="C45" s="7" t="s">
        <v>13</v>
      </c>
      <c r="D45" s="8"/>
      <c r="E45" s="8"/>
      <c r="F45" s="8"/>
      <c r="G45" s="13">
        <f t="shared" si="1"/>
        <v>75.99999999999999</v>
      </c>
      <c r="H45" s="13">
        <f t="shared" si="2"/>
        <v>75.7</v>
      </c>
      <c r="I45" s="13">
        <f t="shared" si="3"/>
        <v>-0.29999999999998295</v>
      </c>
      <c r="J45" s="17">
        <f t="shared" si="4"/>
        <v>99.60526315789475</v>
      </c>
      <c r="K45" s="13">
        <v>6.3</v>
      </c>
      <c r="L45" s="13">
        <v>5.4</v>
      </c>
      <c r="M45" s="13">
        <f t="shared" si="5"/>
        <v>-0.8999999999999995</v>
      </c>
      <c r="N45" s="17">
        <f t="shared" si="6"/>
        <v>85.71428571428572</v>
      </c>
      <c r="O45" s="13">
        <v>6.4</v>
      </c>
      <c r="P45" s="13">
        <v>6.1</v>
      </c>
      <c r="Q45" s="13">
        <f t="shared" si="7"/>
        <v>-0.3000000000000007</v>
      </c>
      <c r="R45" s="17">
        <f t="shared" si="8"/>
        <v>95.3125</v>
      </c>
      <c r="S45" s="13">
        <v>6.3</v>
      </c>
      <c r="T45" s="13">
        <v>6.5</v>
      </c>
      <c r="U45" s="13">
        <f t="shared" si="9"/>
        <v>0.20000000000000018</v>
      </c>
      <c r="V45" s="17">
        <f t="shared" si="28"/>
        <v>103.17460317460318</v>
      </c>
      <c r="W45" s="13">
        <v>6.3</v>
      </c>
      <c r="X45" s="13">
        <v>6.3</v>
      </c>
      <c r="Y45" s="13">
        <f t="shared" si="10"/>
        <v>0</v>
      </c>
      <c r="Z45" s="17">
        <f t="shared" si="11"/>
        <v>100</v>
      </c>
      <c r="AA45" s="13">
        <v>6.3</v>
      </c>
      <c r="AB45" s="13">
        <v>6.3</v>
      </c>
      <c r="AC45" s="13">
        <f t="shared" si="12"/>
        <v>0</v>
      </c>
      <c r="AD45" s="18">
        <f t="shared" si="13"/>
        <v>100</v>
      </c>
      <c r="AE45" s="13">
        <v>6.4</v>
      </c>
      <c r="AF45" s="13">
        <v>5.6</v>
      </c>
      <c r="AG45" s="14">
        <f t="shared" si="14"/>
        <v>-0.8000000000000007</v>
      </c>
      <c r="AH45" s="14">
        <f t="shared" si="15"/>
        <v>87.5</v>
      </c>
      <c r="AI45" s="13">
        <v>6.3</v>
      </c>
      <c r="AJ45" s="13">
        <v>7.1</v>
      </c>
      <c r="AK45" s="14">
        <f t="shared" si="16"/>
        <v>0.7999999999999998</v>
      </c>
      <c r="AL45" s="18">
        <f t="shared" si="17"/>
        <v>112.6984126984127</v>
      </c>
      <c r="AM45" s="13">
        <v>6.4</v>
      </c>
      <c r="AN45" s="13">
        <v>6.5</v>
      </c>
      <c r="AO45" s="14">
        <f t="shared" si="18"/>
        <v>0.09999999999999964</v>
      </c>
      <c r="AP45" s="18">
        <f t="shared" si="19"/>
        <v>101.5625</v>
      </c>
      <c r="AQ45" s="13">
        <v>6.4</v>
      </c>
      <c r="AR45" s="13">
        <v>6</v>
      </c>
      <c r="AS45" s="14">
        <f t="shared" si="20"/>
        <v>-0.40000000000000036</v>
      </c>
      <c r="AT45" s="18">
        <f t="shared" si="21"/>
        <v>93.75</v>
      </c>
      <c r="AU45" s="13">
        <v>6.4</v>
      </c>
      <c r="AV45" s="13">
        <v>6.9</v>
      </c>
      <c r="AW45" s="14">
        <f t="shared" si="27"/>
        <v>0.5</v>
      </c>
      <c r="AX45" s="18">
        <f t="shared" si="22"/>
        <v>107.8125</v>
      </c>
      <c r="AY45" s="13">
        <v>6.4</v>
      </c>
      <c r="AZ45" s="13">
        <v>5.9</v>
      </c>
      <c r="BA45" s="14">
        <f t="shared" si="23"/>
        <v>-0.5</v>
      </c>
      <c r="BB45" s="18">
        <f t="shared" si="24"/>
        <v>92.1875</v>
      </c>
      <c r="BC45" s="13">
        <v>6.1</v>
      </c>
      <c r="BD45" s="13">
        <v>7.1</v>
      </c>
      <c r="BE45" s="14">
        <f t="shared" si="25"/>
        <v>1</v>
      </c>
      <c r="BF45" s="18">
        <f t="shared" si="26"/>
        <v>116.39344262295083</v>
      </c>
    </row>
    <row r="46" spans="3:58" ht="15" thickBot="1">
      <c r="C46" s="7" t="s">
        <v>14</v>
      </c>
      <c r="D46" s="8"/>
      <c r="E46" s="8"/>
      <c r="F46" s="8"/>
      <c r="G46" s="13">
        <f t="shared" si="1"/>
        <v>0</v>
      </c>
      <c r="H46" s="13">
        <f t="shared" si="2"/>
        <v>0</v>
      </c>
      <c r="I46" s="13">
        <f t="shared" si="3"/>
        <v>0</v>
      </c>
      <c r="J46" s="17" t="e">
        <f t="shared" si="4"/>
        <v>#DIV/0!</v>
      </c>
      <c r="K46" s="13"/>
      <c r="L46" s="13"/>
      <c r="M46" s="13">
        <f t="shared" si="5"/>
        <v>0</v>
      </c>
      <c r="N46" s="17" t="e">
        <f t="shared" si="6"/>
        <v>#DIV/0!</v>
      </c>
      <c r="O46" s="13"/>
      <c r="P46" s="13"/>
      <c r="Q46" s="13">
        <f t="shared" si="7"/>
        <v>0</v>
      </c>
      <c r="R46" s="17" t="e">
        <f t="shared" si="8"/>
        <v>#DIV/0!</v>
      </c>
      <c r="S46" s="13"/>
      <c r="T46" s="13"/>
      <c r="U46" s="13">
        <f t="shared" si="9"/>
        <v>0</v>
      </c>
      <c r="V46" s="17" t="e">
        <f t="shared" si="28"/>
        <v>#DIV/0!</v>
      </c>
      <c r="W46" s="13"/>
      <c r="X46" s="13"/>
      <c r="Y46" s="13">
        <f t="shared" si="10"/>
        <v>0</v>
      </c>
      <c r="Z46" s="17" t="e">
        <f t="shared" si="11"/>
        <v>#DIV/0!</v>
      </c>
      <c r="AA46" s="13"/>
      <c r="AB46" s="13"/>
      <c r="AC46" s="13">
        <f t="shared" si="12"/>
        <v>0</v>
      </c>
      <c r="AD46" s="18" t="e">
        <f t="shared" si="13"/>
        <v>#DIV/0!</v>
      </c>
      <c r="AE46" s="13"/>
      <c r="AF46" s="13"/>
      <c r="AG46" s="14">
        <f t="shared" si="14"/>
        <v>0</v>
      </c>
      <c r="AH46" s="14" t="e">
        <f t="shared" si="15"/>
        <v>#DIV/0!</v>
      </c>
      <c r="AI46" s="13"/>
      <c r="AJ46" s="13"/>
      <c r="AK46" s="14">
        <f t="shared" si="16"/>
        <v>0</v>
      </c>
      <c r="AL46" s="18" t="e">
        <f t="shared" si="17"/>
        <v>#DIV/0!</v>
      </c>
      <c r="AM46" s="13"/>
      <c r="AN46" s="13"/>
      <c r="AO46" s="14">
        <f t="shared" si="18"/>
        <v>0</v>
      </c>
      <c r="AP46" s="18" t="e">
        <f t="shared" si="19"/>
        <v>#DIV/0!</v>
      </c>
      <c r="AQ46" s="13"/>
      <c r="AR46" s="13"/>
      <c r="AS46" s="14">
        <f t="shared" si="20"/>
        <v>0</v>
      </c>
      <c r="AT46" s="18" t="e">
        <f>AR46*100/AQ46</f>
        <v>#DIV/0!</v>
      </c>
      <c r="AU46" s="13"/>
      <c r="AV46" s="13"/>
      <c r="AW46" s="14">
        <f t="shared" si="27"/>
        <v>0</v>
      </c>
      <c r="AX46" s="18" t="e">
        <f t="shared" si="22"/>
        <v>#DIV/0!</v>
      </c>
      <c r="AY46" s="13"/>
      <c r="AZ46" s="13"/>
      <c r="BA46" s="14">
        <f t="shared" si="23"/>
        <v>0</v>
      </c>
      <c r="BB46" s="18" t="e">
        <f t="shared" si="24"/>
        <v>#DIV/0!</v>
      </c>
      <c r="BC46" s="13"/>
      <c r="BD46" s="13"/>
      <c r="BE46" s="14">
        <f t="shared" si="25"/>
        <v>0</v>
      </c>
      <c r="BF46" s="18" t="e">
        <f>BD46*100/BC46</f>
        <v>#DIV/0!</v>
      </c>
    </row>
    <row r="47" spans="3:58" ht="15" thickBot="1">
      <c r="C47" s="7" t="s">
        <v>15</v>
      </c>
      <c r="D47" s="8"/>
      <c r="E47" s="8"/>
      <c r="F47" s="8"/>
      <c r="G47" s="13">
        <f>K47+O47+S47+W47+AA47+AE47+AI47+AM47+AQ47+AU47+AY47+BC47</f>
        <v>2453.2000000000003</v>
      </c>
      <c r="H47" s="13">
        <f>L47+P47+T47+X47+AB47+AF47+AJ47+AN47+AR47+AV47+AZ47+BD47</f>
        <v>2440.5</v>
      </c>
      <c r="I47" s="13">
        <f>H47-G47</f>
        <v>-12.700000000000273</v>
      </c>
      <c r="J47" s="17">
        <f t="shared" si="4"/>
        <v>99.48230882113157</v>
      </c>
      <c r="K47" s="13">
        <v>203.8</v>
      </c>
      <c r="L47" s="13">
        <v>173.2</v>
      </c>
      <c r="M47" s="13">
        <f t="shared" si="5"/>
        <v>-30.600000000000023</v>
      </c>
      <c r="N47" s="17">
        <f t="shared" si="6"/>
        <v>84.98527968596663</v>
      </c>
      <c r="O47" s="13">
        <v>206.3</v>
      </c>
      <c r="P47" s="13">
        <v>196.8</v>
      </c>
      <c r="Q47" s="13">
        <f t="shared" si="7"/>
        <v>-9.5</v>
      </c>
      <c r="R47" s="17">
        <f t="shared" si="8"/>
        <v>95.39505574406203</v>
      </c>
      <c r="S47" s="13">
        <v>203.7</v>
      </c>
      <c r="T47" s="13">
        <v>209.8</v>
      </c>
      <c r="U47" s="13">
        <f t="shared" si="9"/>
        <v>6.100000000000023</v>
      </c>
      <c r="V47" s="17">
        <f t="shared" si="28"/>
        <v>102.9945999018164</v>
      </c>
      <c r="W47" s="13">
        <v>204.5</v>
      </c>
      <c r="X47" s="13">
        <v>202.6</v>
      </c>
      <c r="Y47" s="13">
        <f t="shared" si="10"/>
        <v>-1.9000000000000057</v>
      </c>
      <c r="Z47" s="17">
        <f t="shared" si="11"/>
        <v>99.07090464547677</v>
      </c>
      <c r="AA47" s="13">
        <v>205.2</v>
      </c>
      <c r="AB47" s="13">
        <v>203.3</v>
      </c>
      <c r="AC47" s="13">
        <f t="shared" si="12"/>
        <v>-1.8999999999999773</v>
      </c>
      <c r="AD47" s="18">
        <f t="shared" si="13"/>
        <v>99.07407407407408</v>
      </c>
      <c r="AE47" s="13">
        <v>205.5</v>
      </c>
      <c r="AF47" s="13">
        <v>181.5</v>
      </c>
      <c r="AG47" s="14">
        <f t="shared" si="14"/>
        <v>-24</v>
      </c>
      <c r="AH47" s="14">
        <f t="shared" si="15"/>
        <v>88.32116788321167</v>
      </c>
      <c r="AI47" s="13">
        <v>204.6</v>
      </c>
      <c r="AJ47" s="13">
        <v>229.2</v>
      </c>
      <c r="AK47" s="14">
        <f t="shared" si="16"/>
        <v>24.599999999999994</v>
      </c>
      <c r="AL47" s="18">
        <f t="shared" si="17"/>
        <v>112.02346041055719</v>
      </c>
      <c r="AM47" s="13">
        <v>205.2</v>
      </c>
      <c r="AN47" s="13">
        <v>208.5</v>
      </c>
      <c r="AO47" s="14">
        <f t="shared" si="18"/>
        <v>3.3000000000000114</v>
      </c>
      <c r="AP47" s="18">
        <f t="shared" si="19"/>
        <v>101.60818713450293</v>
      </c>
      <c r="AQ47" s="13">
        <v>205.2</v>
      </c>
      <c r="AR47" s="13">
        <v>193.6</v>
      </c>
      <c r="AS47" s="14">
        <f t="shared" si="20"/>
        <v>-11.599999999999994</v>
      </c>
      <c r="AT47" s="18">
        <f t="shared" si="21"/>
        <v>94.34697855750488</v>
      </c>
      <c r="AU47" s="13">
        <v>205.3</v>
      </c>
      <c r="AV47" s="13">
        <v>221.8</v>
      </c>
      <c r="AW47" s="14">
        <f t="shared" si="27"/>
        <v>16.5</v>
      </c>
      <c r="AX47" s="18">
        <f t="shared" si="22"/>
        <v>108.03701899659035</v>
      </c>
      <c r="AY47" s="13">
        <v>205.8</v>
      </c>
      <c r="AZ47" s="13">
        <v>191.3</v>
      </c>
      <c r="BA47" s="14">
        <f t="shared" si="23"/>
        <v>-14.5</v>
      </c>
      <c r="BB47" s="18">
        <f t="shared" si="24"/>
        <v>92.95432458697765</v>
      </c>
      <c r="BC47" s="13">
        <v>198.1</v>
      </c>
      <c r="BD47" s="13">
        <v>228.9</v>
      </c>
      <c r="BE47" s="14">
        <f t="shared" si="25"/>
        <v>30.80000000000001</v>
      </c>
      <c r="BF47" s="18">
        <f t="shared" si="26"/>
        <v>115.54770318021201</v>
      </c>
    </row>
    <row r="48" spans="3:58" ht="15" thickBot="1">
      <c r="C48" s="7" t="s">
        <v>35</v>
      </c>
      <c r="D48" s="8"/>
      <c r="E48" s="8"/>
      <c r="F48" s="8"/>
      <c r="G48" s="13">
        <f aca="true" t="shared" si="29" ref="G48:G53">K48+O48+S48+W48+AA48+AE48+AI48+AM48+AQ48+AU48+AY48+BC48</f>
        <v>295.6</v>
      </c>
      <c r="H48" s="13">
        <f aca="true" t="shared" si="30" ref="H48:H53">L48+P48+T48+X48+AB48+AF48+AJ48+AN48+AR48+AV48+AZ48+BD48</f>
        <v>294.40000000000003</v>
      </c>
      <c r="I48" s="13">
        <f aca="true" t="shared" si="31" ref="I48:I56">H48-G48</f>
        <v>-1.1999999999999886</v>
      </c>
      <c r="J48" s="17">
        <f t="shared" si="4"/>
        <v>99.59404600811908</v>
      </c>
      <c r="K48" s="13">
        <v>24.6</v>
      </c>
      <c r="L48" s="13">
        <v>20.9</v>
      </c>
      <c r="M48" s="13">
        <f t="shared" si="5"/>
        <v>-3.700000000000003</v>
      </c>
      <c r="N48" s="17">
        <f t="shared" si="6"/>
        <v>84.95934959349593</v>
      </c>
      <c r="O48" s="13">
        <v>24.9</v>
      </c>
      <c r="P48" s="13">
        <v>23.8</v>
      </c>
      <c r="Q48" s="13">
        <f t="shared" si="7"/>
        <v>-1.0999999999999979</v>
      </c>
      <c r="R48" s="17">
        <f t="shared" si="8"/>
        <v>95.58232931726909</v>
      </c>
      <c r="S48" s="13">
        <v>24.6</v>
      </c>
      <c r="T48" s="13">
        <v>25.3</v>
      </c>
      <c r="U48" s="13">
        <f t="shared" si="9"/>
        <v>0.6999999999999993</v>
      </c>
      <c r="V48" s="17">
        <f t="shared" si="28"/>
        <v>102.84552845528455</v>
      </c>
      <c r="W48" s="13">
        <v>24.7</v>
      </c>
      <c r="X48" s="13">
        <v>24.5</v>
      </c>
      <c r="Y48" s="13">
        <f t="shared" si="10"/>
        <v>-0.1999999999999993</v>
      </c>
      <c r="Z48" s="17">
        <f t="shared" si="11"/>
        <v>99.19028340080972</v>
      </c>
      <c r="AA48" s="13">
        <v>24.8</v>
      </c>
      <c r="AB48" s="13">
        <v>24.5</v>
      </c>
      <c r="AC48" s="13">
        <f t="shared" si="12"/>
        <v>-0.3000000000000007</v>
      </c>
      <c r="AD48" s="18">
        <f t="shared" si="13"/>
        <v>98.79032258064515</v>
      </c>
      <c r="AE48" s="13">
        <v>24.8</v>
      </c>
      <c r="AF48" s="13">
        <v>21.9</v>
      </c>
      <c r="AG48" s="14">
        <f t="shared" si="14"/>
        <v>-2.900000000000002</v>
      </c>
      <c r="AH48" s="14">
        <f t="shared" si="15"/>
        <v>88.30645161290322</v>
      </c>
      <c r="AI48" s="13">
        <v>24.7</v>
      </c>
      <c r="AJ48" s="13">
        <v>27.7</v>
      </c>
      <c r="AK48" s="14">
        <f t="shared" si="16"/>
        <v>3</v>
      </c>
      <c r="AL48" s="18">
        <f t="shared" si="17"/>
        <v>112.14574898785425</v>
      </c>
      <c r="AM48" s="13">
        <v>24.8</v>
      </c>
      <c r="AN48" s="13">
        <v>25.2</v>
      </c>
      <c r="AO48" s="14">
        <f t="shared" si="18"/>
        <v>0.3999999999999986</v>
      </c>
      <c r="AP48" s="18">
        <f t="shared" si="19"/>
        <v>101.61290322580645</v>
      </c>
      <c r="AQ48" s="13">
        <v>24.8</v>
      </c>
      <c r="AR48" s="13">
        <v>23.4</v>
      </c>
      <c r="AS48" s="14">
        <f t="shared" si="20"/>
        <v>-1.4000000000000021</v>
      </c>
      <c r="AT48" s="18">
        <f t="shared" si="21"/>
        <v>94.35483870967742</v>
      </c>
      <c r="AU48" s="13">
        <v>24.6</v>
      </c>
      <c r="AV48" s="13">
        <v>26.8</v>
      </c>
      <c r="AW48" s="14">
        <f t="shared" si="27"/>
        <v>2.1999999999999993</v>
      </c>
      <c r="AX48" s="18">
        <f t="shared" si="22"/>
        <v>108.9430894308943</v>
      </c>
      <c r="AY48" s="13">
        <v>24.5</v>
      </c>
      <c r="AZ48" s="13">
        <v>23.1</v>
      </c>
      <c r="BA48" s="14">
        <f t="shared" si="23"/>
        <v>-1.3999999999999986</v>
      </c>
      <c r="BB48" s="18">
        <f t="shared" si="24"/>
        <v>94.28571428571429</v>
      </c>
      <c r="BC48" s="13">
        <v>23.8</v>
      </c>
      <c r="BD48" s="13">
        <v>27.3</v>
      </c>
      <c r="BE48" s="14">
        <f t="shared" si="25"/>
        <v>3.5</v>
      </c>
      <c r="BF48" s="18">
        <f t="shared" si="26"/>
        <v>114.70588235294117</v>
      </c>
    </row>
    <row r="49" spans="3:58" ht="15.75" thickBot="1">
      <c r="C49" s="19" t="s">
        <v>16</v>
      </c>
      <c r="D49" s="8"/>
      <c r="E49" s="8"/>
      <c r="F49" s="8"/>
      <c r="G49" s="13">
        <f>G37+G38+G39+G40+G41+G42+G43+G44+G45+G46+G47+G48</f>
        <v>8625.800000000001</v>
      </c>
      <c r="H49" s="13">
        <f>H37+H38+H39+H40+H41+H42+H43+H44+H45+H46+H47+H48</f>
        <v>8594.6</v>
      </c>
      <c r="I49" s="13">
        <f t="shared" si="31"/>
        <v>-31.200000000000728</v>
      </c>
      <c r="J49" s="17">
        <f t="shared" si="4"/>
        <v>99.63829441906836</v>
      </c>
      <c r="K49" s="20">
        <f>K37+K38+K39+K40+K41+K43+K42+K44+K45+K46+K47+K48</f>
        <v>748.1</v>
      </c>
      <c r="L49" s="20">
        <f>L37+L38+L39+L40+L41+L42+L43+L44+L45+L46+L47+L48</f>
        <v>633.2999999999998</v>
      </c>
      <c r="M49" s="13">
        <f t="shared" si="5"/>
        <v>-114.80000000000018</v>
      </c>
      <c r="N49" s="17">
        <f t="shared" si="6"/>
        <v>84.65445796016573</v>
      </c>
      <c r="O49" s="20">
        <f>SUM(O37:O48)</f>
        <v>760.1</v>
      </c>
      <c r="P49" s="20">
        <f>SUM(P37:P48)</f>
        <v>721.4</v>
      </c>
      <c r="Q49" s="13">
        <f t="shared" si="7"/>
        <v>-38.700000000000045</v>
      </c>
      <c r="R49" s="17">
        <f t="shared" si="8"/>
        <v>94.90856466254439</v>
      </c>
      <c r="S49" s="20">
        <f>SUM(S37:S48)</f>
        <v>744.8000000000001</v>
      </c>
      <c r="T49" s="20">
        <f>SUM(T37:T48)</f>
        <v>762.6999999999998</v>
      </c>
      <c r="U49" s="13">
        <f t="shared" si="9"/>
        <v>17.89999999999975</v>
      </c>
      <c r="V49" s="17">
        <f t="shared" si="28"/>
        <v>102.40332975295378</v>
      </c>
      <c r="W49" s="20">
        <f>SUM(W37:W48)</f>
        <v>747.3000000000001</v>
      </c>
      <c r="X49" s="20">
        <f>SUM(X37:X48)</f>
        <v>735.3000000000001</v>
      </c>
      <c r="Y49" s="13">
        <f t="shared" si="10"/>
        <v>-12</v>
      </c>
      <c r="Z49" s="17">
        <f t="shared" si="11"/>
        <v>98.39421918908069</v>
      </c>
      <c r="AA49" s="20">
        <f>SUM(AA37:AA48)</f>
        <v>748.0999999999999</v>
      </c>
      <c r="AB49" s="20">
        <f>SUM(AB37:AB48)</f>
        <v>736.3</v>
      </c>
      <c r="AC49" s="13">
        <f t="shared" si="12"/>
        <v>-11.799999999999955</v>
      </c>
      <c r="AD49" s="18">
        <f t="shared" si="13"/>
        <v>98.4226707659404</v>
      </c>
      <c r="AE49" s="20">
        <f>SUM(AE37:AE48)</f>
        <v>742.8</v>
      </c>
      <c r="AF49" s="20">
        <f>SUM(AF37:AF48)</f>
        <v>661.4</v>
      </c>
      <c r="AG49" s="14">
        <f t="shared" si="14"/>
        <v>-81.39999999999998</v>
      </c>
      <c r="AH49" s="14">
        <f t="shared" si="15"/>
        <v>89.04146472805601</v>
      </c>
      <c r="AI49" s="20">
        <f>SUM(AI37:AI48)</f>
        <v>743.3000000000001</v>
      </c>
      <c r="AJ49" s="20">
        <f>SUM(AJ37:AJ48)</f>
        <v>832.0000000000002</v>
      </c>
      <c r="AK49" s="14">
        <f t="shared" si="16"/>
        <v>88.70000000000016</v>
      </c>
      <c r="AL49" s="18">
        <f t="shared" si="17"/>
        <v>111.93327055024892</v>
      </c>
      <c r="AM49" s="20">
        <f>SUM(AM37:AM48)</f>
        <v>745</v>
      </c>
      <c r="AN49" s="20">
        <f>SUM(AN37:AN48)</f>
        <v>754.7</v>
      </c>
      <c r="AO49" s="14">
        <f t="shared" si="18"/>
        <v>9.700000000000045</v>
      </c>
      <c r="AP49" s="18">
        <f t="shared" si="19"/>
        <v>101.30201342281879</v>
      </c>
      <c r="AQ49" s="20">
        <f>SUM(AQ37:AQ48)</f>
        <v>727.5999999999999</v>
      </c>
      <c r="AR49" s="20">
        <f>SUM(AR37:AR48)</f>
        <v>702.3</v>
      </c>
      <c r="AS49" s="14">
        <f t="shared" si="20"/>
        <v>-25.299999999999955</v>
      </c>
      <c r="AT49" s="18">
        <f t="shared" si="21"/>
        <v>96.52281473337</v>
      </c>
      <c r="AU49" s="20">
        <f>SUM(AU37:AU48)</f>
        <v>649.2</v>
      </c>
      <c r="AV49" s="20">
        <f>SUM(AV37:AV48)</f>
        <v>725.8</v>
      </c>
      <c r="AW49" s="14">
        <f t="shared" si="27"/>
        <v>76.59999999999991</v>
      </c>
      <c r="AX49" s="18">
        <f t="shared" si="22"/>
        <v>111.79913739987677</v>
      </c>
      <c r="AY49" s="20">
        <f>SUM(AY37:AY48)</f>
        <v>637.0999999999999</v>
      </c>
      <c r="AZ49" s="20">
        <f>SUM(AZ37:AZ48)</f>
        <v>603.5000000000001</v>
      </c>
      <c r="BA49" s="14">
        <f t="shared" si="23"/>
        <v>-33.599999999999795</v>
      </c>
      <c r="BB49" s="18">
        <f t="shared" si="24"/>
        <v>94.72610265264483</v>
      </c>
      <c r="BC49" s="20">
        <f>SUM(BC37:BC48)</f>
        <v>632.4</v>
      </c>
      <c r="BD49" s="20">
        <f>SUM(BD37:BD48)</f>
        <v>725.9000000000001</v>
      </c>
      <c r="BE49" s="14">
        <f t="shared" si="25"/>
        <v>93.50000000000011</v>
      </c>
      <c r="BF49" s="18">
        <f t="shared" si="26"/>
        <v>114.78494623655916</v>
      </c>
    </row>
    <row r="50" spans="3:58" ht="15" thickBot="1">
      <c r="C50" s="7" t="s">
        <v>17</v>
      </c>
      <c r="D50" s="8"/>
      <c r="E50" s="8"/>
      <c r="F50" s="8"/>
      <c r="G50" s="13">
        <f t="shared" si="29"/>
        <v>2690.6</v>
      </c>
      <c r="H50" s="13">
        <f t="shared" si="30"/>
        <v>2624.5</v>
      </c>
      <c r="I50" s="13">
        <f t="shared" si="31"/>
        <v>-66.09999999999991</v>
      </c>
      <c r="J50" s="17">
        <f t="shared" si="4"/>
        <v>97.54329889244035</v>
      </c>
      <c r="K50" s="13">
        <v>200.5</v>
      </c>
      <c r="L50" s="13">
        <v>178.6</v>
      </c>
      <c r="M50" s="13">
        <f t="shared" si="5"/>
        <v>-21.900000000000006</v>
      </c>
      <c r="N50" s="17">
        <f t="shared" si="6"/>
        <v>89.07730673316708</v>
      </c>
      <c r="O50" s="13">
        <v>207.1</v>
      </c>
      <c r="P50" s="13">
        <v>202.3</v>
      </c>
      <c r="Q50" s="13">
        <f t="shared" si="7"/>
        <v>-4.799999999999983</v>
      </c>
      <c r="R50" s="17">
        <f t="shared" si="8"/>
        <v>97.68227909222598</v>
      </c>
      <c r="S50" s="13">
        <v>213</v>
      </c>
      <c r="T50" s="13">
        <v>203</v>
      </c>
      <c r="U50" s="13">
        <f t="shared" si="9"/>
        <v>-10</v>
      </c>
      <c r="V50" s="17">
        <f t="shared" si="28"/>
        <v>95.30516431924883</v>
      </c>
      <c r="W50" s="13">
        <v>213.8</v>
      </c>
      <c r="X50" s="13">
        <v>210.3</v>
      </c>
      <c r="Y50" s="13">
        <f t="shared" si="10"/>
        <v>-3.5</v>
      </c>
      <c r="Z50" s="17">
        <f t="shared" si="11"/>
        <v>98.36295603367633</v>
      </c>
      <c r="AA50" s="13">
        <v>211.3</v>
      </c>
      <c r="AB50" s="13">
        <v>196.1</v>
      </c>
      <c r="AC50" s="13">
        <f t="shared" si="12"/>
        <v>-15.200000000000017</v>
      </c>
      <c r="AD50" s="18">
        <f t="shared" si="13"/>
        <v>92.80643634642688</v>
      </c>
      <c r="AE50" s="13">
        <v>205.9</v>
      </c>
      <c r="AF50" s="13">
        <v>194.5</v>
      </c>
      <c r="AG50" s="14">
        <f t="shared" si="14"/>
        <v>-11.400000000000006</v>
      </c>
      <c r="AH50" s="14">
        <f t="shared" si="15"/>
        <v>94.46333171442447</v>
      </c>
      <c r="AI50" s="13">
        <v>256.4</v>
      </c>
      <c r="AJ50" s="13">
        <v>256.8</v>
      </c>
      <c r="AK50" s="14">
        <f t="shared" si="16"/>
        <v>0.4000000000000341</v>
      </c>
      <c r="AL50" s="18">
        <f t="shared" si="17"/>
        <v>100.15600624024962</v>
      </c>
      <c r="AM50" s="13">
        <v>243.1</v>
      </c>
      <c r="AN50" s="13">
        <v>237.3</v>
      </c>
      <c r="AO50" s="14">
        <f t="shared" si="18"/>
        <v>-5.799999999999983</v>
      </c>
      <c r="AP50" s="18">
        <f t="shared" si="19"/>
        <v>97.61415055532703</v>
      </c>
      <c r="AQ50" s="13">
        <v>226.7</v>
      </c>
      <c r="AR50" s="13">
        <v>219.2</v>
      </c>
      <c r="AS50" s="14">
        <f t="shared" si="20"/>
        <v>-7.5</v>
      </c>
      <c r="AT50" s="18">
        <f t="shared" si="21"/>
        <v>96.69166299073666</v>
      </c>
      <c r="AU50" s="13">
        <v>240.3</v>
      </c>
      <c r="AV50" s="13">
        <v>250</v>
      </c>
      <c r="AW50" s="14">
        <f t="shared" si="27"/>
        <v>9.699999999999989</v>
      </c>
      <c r="AX50" s="18">
        <f t="shared" si="22"/>
        <v>104.03662089055346</v>
      </c>
      <c r="AY50" s="13">
        <v>227.8</v>
      </c>
      <c r="AZ50" s="13">
        <v>216.7</v>
      </c>
      <c r="BA50" s="14">
        <f t="shared" si="23"/>
        <v>-11.100000000000023</v>
      </c>
      <c r="BB50" s="18">
        <f t="shared" si="24"/>
        <v>95.12730465320456</v>
      </c>
      <c r="BC50" s="13">
        <v>244.7</v>
      </c>
      <c r="BD50" s="13">
        <v>259.7</v>
      </c>
      <c r="BE50" s="14">
        <f t="shared" si="25"/>
        <v>15</v>
      </c>
      <c r="BF50" s="18">
        <f t="shared" si="26"/>
        <v>106.12995504699633</v>
      </c>
    </row>
    <row r="51" spans="3:58" ht="15" thickBot="1">
      <c r="C51" s="7" t="s">
        <v>18</v>
      </c>
      <c r="D51" s="8"/>
      <c r="E51" s="8"/>
      <c r="F51" s="8"/>
      <c r="G51" s="13">
        <f t="shared" si="29"/>
        <v>3166.7999999999997</v>
      </c>
      <c r="H51" s="13">
        <f t="shared" si="30"/>
        <v>3094.3000000000006</v>
      </c>
      <c r="I51" s="13">
        <f t="shared" si="31"/>
        <v>-72.49999999999909</v>
      </c>
      <c r="J51" s="17">
        <f t="shared" si="4"/>
        <v>97.71062271062274</v>
      </c>
      <c r="K51" s="13">
        <v>242</v>
      </c>
      <c r="L51" s="13">
        <v>213.8</v>
      </c>
      <c r="M51" s="13">
        <f t="shared" si="5"/>
        <v>-28.19999999999999</v>
      </c>
      <c r="N51" s="17">
        <f t="shared" si="6"/>
        <v>88.34710743801652</v>
      </c>
      <c r="O51" s="13">
        <v>249.9</v>
      </c>
      <c r="P51" s="13">
        <v>245.3</v>
      </c>
      <c r="Q51" s="13">
        <f t="shared" si="7"/>
        <v>-4.599999999999994</v>
      </c>
      <c r="R51" s="17">
        <f t="shared" si="8"/>
        <v>98.15926370548219</v>
      </c>
      <c r="S51" s="13">
        <v>255</v>
      </c>
      <c r="T51" s="13">
        <v>237.1</v>
      </c>
      <c r="U51" s="13">
        <f t="shared" si="9"/>
        <v>-17.900000000000006</v>
      </c>
      <c r="V51" s="17">
        <f t="shared" si="28"/>
        <v>92.98039215686275</v>
      </c>
      <c r="W51" s="13">
        <v>257.4</v>
      </c>
      <c r="X51" s="13">
        <v>256</v>
      </c>
      <c r="Y51" s="13">
        <f t="shared" si="10"/>
        <v>-1.3999999999999773</v>
      </c>
      <c r="Z51" s="17">
        <f t="shared" si="11"/>
        <v>99.45609945609947</v>
      </c>
      <c r="AA51" s="13">
        <v>254.6</v>
      </c>
      <c r="AB51" s="13">
        <v>241.9</v>
      </c>
      <c r="AC51" s="13">
        <f t="shared" si="12"/>
        <v>-12.699999999999989</v>
      </c>
      <c r="AD51" s="18">
        <f t="shared" si="13"/>
        <v>95.01178318931657</v>
      </c>
      <c r="AE51" s="13">
        <v>241.4</v>
      </c>
      <c r="AF51" s="13">
        <v>228.7</v>
      </c>
      <c r="AG51" s="14">
        <f t="shared" si="14"/>
        <v>-12.700000000000017</v>
      </c>
      <c r="AH51" s="14">
        <f t="shared" si="15"/>
        <v>94.73902236951118</v>
      </c>
      <c r="AI51" s="13">
        <v>295</v>
      </c>
      <c r="AJ51" s="13">
        <v>297.2</v>
      </c>
      <c r="AK51" s="14">
        <f t="shared" si="16"/>
        <v>2.1999999999999886</v>
      </c>
      <c r="AL51" s="18">
        <f t="shared" si="17"/>
        <v>100.7457627118644</v>
      </c>
      <c r="AM51" s="13">
        <v>280.3</v>
      </c>
      <c r="AN51" s="13">
        <v>274.4</v>
      </c>
      <c r="AO51" s="14">
        <f t="shared" si="18"/>
        <v>-5.900000000000034</v>
      </c>
      <c r="AP51" s="18">
        <f t="shared" si="19"/>
        <v>97.89511237959327</v>
      </c>
      <c r="AQ51" s="13">
        <v>262.7</v>
      </c>
      <c r="AR51" s="13">
        <v>255.3</v>
      </c>
      <c r="AS51" s="14">
        <f t="shared" si="20"/>
        <v>-7.399999999999977</v>
      </c>
      <c r="AT51" s="18">
        <f t="shared" si="21"/>
        <v>97.1830985915493</v>
      </c>
      <c r="AU51" s="13">
        <v>279.9</v>
      </c>
      <c r="AV51" s="13">
        <v>289.3</v>
      </c>
      <c r="AW51" s="14">
        <f t="shared" si="27"/>
        <v>9.400000000000034</v>
      </c>
      <c r="AX51" s="18">
        <f t="shared" si="22"/>
        <v>103.35834226509469</v>
      </c>
      <c r="AY51" s="13">
        <v>264.4</v>
      </c>
      <c r="AZ51" s="13">
        <v>252.9</v>
      </c>
      <c r="BA51" s="14">
        <f t="shared" si="23"/>
        <v>-11.499999999999972</v>
      </c>
      <c r="BB51" s="18">
        <f t="shared" si="24"/>
        <v>95.65052950075643</v>
      </c>
      <c r="BC51" s="13">
        <v>284.2</v>
      </c>
      <c r="BD51" s="13">
        <v>302.4</v>
      </c>
      <c r="BE51" s="14">
        <f t="shared" si="25"/>
        <v>18.19999999999999</v>
      </c>
      <c r="BF51" s="18">
        <f t="shared" si="26"/>
        <v>106.4039408866995</v>
      </c>
    </row>
    <row r="52" spans="3:58" ht="15" thickBot="1">
      <c r="C52" s="7" t="s">
        <v>19</v>
      </c>
      <c r="D52" s="8"/>
      <c r="E52" s="8"/>
      <c r="F52" s="8"/>
      <c r="G52" s="13">
        <f t="shared" si="29"/>
        <v>16223.1</v>
      </c>
      <c r="H52" s="13">
        <f t="shared" si="30"/>
        <v>15953.1</v>
      </c>
      <c r="I52" s="13">
        <f t="shared" si="31"/>
        <v>-270</v>
      </c>
      <c r="J52" s="17">
        <f t="shared" si="4"/>
        <v>98.33570649259389</v>
      </c>
      <c r="K52" s="13">
        <v>1274.7</v>
      </c>
      <c r="L52" s="13">
        <v>1086.7</v>
      </c>
      <c r="M52" s="13">
        <f t="shared" si="5"/>
        <v>-188</v>
      </c>
      <c r="N52" s="17">
        <f t="shared" si="6"/>
        <v>85.25143170942182</v>
      </c>
      <c r="O52" s="13">
        <v>1312.7</v>
      </c>
      <c r="P52" s="13">
        <v>1280.7</v>
      </c>
      <c r="Q52" s="13">
        <f t="shared" si="7"/>
        <v>-32</v>
      </c>
      <c r="R52" s="17">
        <f t="shared" si="8"/>
        <v>97.5622762245753</v>
      </c>
      <c r="S52" s="13">
        <v>1286.3</v>
      </c>
      <c r="T52" s="13">
        <v>1281.4</v>
      </c>
      <c r="U52" s="13">
        <f t="shared" si="9"/>
        <v>-4.899999999999864</v>
      </c>
      <c r="V52" s="17">
        <f t="shared" si="28"/>
        <v>99.61906242711655</v>
      </c>
      <c r="W52" s="13">
        <v>1291.9</v>
      </c>
      <c r="X52" s="13">
        <v>1281.6</v>
      </c>
      <c r="Y52" s="13">
        <f t="shared" si="10"/>
        <v>-10.300000000000182</v>
      </c>
      <c r="Z52" s="17">
        <f t="shared" si="11"/>
        <v>99.20272466909202</v>
      </c>
      <c r="AA52" s="13">
        <v>1294</v>
      </c>
      <c r="AB52" s="13">
        <v>1256.3</v>
      </c>
      <c r="AC52" s="13">
        <f t="shared" si="12"/>
        <v>-37.700000000000045</v>
      </c>
      <c r="AD52" s="18">
        <f t="shared" si="13"/>
        <v>97.08655332302936</v>
      </c>
      <c r="AE52" s="13">
        <v>1282.6</v>
      </c>
      <c r="AF52" s="13">
        <v>1128.7</v>
      </c>
      <c r="AG52" s="14">
        <f t="shared" si="14"/>
        <v>-153.89999999999986</v>
      </c>
      <c r="AH52" s="14">
        <f t="shared" si="15"/>
        <v>88.00093559956339</v>
      </c>
      <c r="AI52" s="13">
        <v>1428.6</v>
      </c>
      <c r="AJ52" s="13">
        <v>1535.6</v>
      </c>
      <c r="AK52" s="14">
        <f t="shared" si="16"/>
        <v>107</v>
      </c>
      <c r="AL52" s="18">
        <f t="shared" si="17"/>
        <v>107.48985020299595</v>
      </c>
      <c r="AM52" s="13">
        <v>1347.1</v>
      </c>
      <c r="AN52" s="13">
        <v>1391.6</v>
      </c>
      <c r="AO52" s="14">
        <f t="shared" si="18"/>
        <v>44.5</v>
      </c>
      <c r="AP52" s="18">
        <f t="shared" si="19"/>
        <v>103.30339247271918</v>
      </c>
      <c r="AQ52" s="13">
        <v>1424.5</v>
      </c>
      <c r="AR52" s="13">
        <v>1334.9</v>
      </c>
      <c r="AS52" s="14">
        <f t="shared" si="20"/>
        <v>-89.59999999999991</v>
      </c>
      <c r="AT52" s="18">
        <f t="shared" si="21"/>
        <v>93.71007371007371</v>
      </c>
      <c r="AU52" s="13">
        <v>1429.3</v>
      </c>
      <c r="AV52" s="13">
        <v>1457.3</v>
      </c>
      <c r="AW52" s="14">
        <f t="shared" si="27"/>
        <v>28</v>
      </c>
      <c r="AX52" s="18">
        <f t="shared" si="22"/>
        <v>101.95900090953614</v>
      </c>
      <c r="AY52" s="13">
        <v>1423</v>
      </c>
      <c r="AZ52" s="13">
        <v>1345.2</v>
      </c>
      <c r="BA52" s="14">
        <f t="shared" si="23"/>
        <v>-77.79999999999995</v>
      </c>
      <c r="BB52" s="18">
        <f t="shared" si="24"/>
        <v>94.5326774420239</v>
      </c>
      <c r="BC52" s="13">
        <v>1428.4</v>
      </c>
      <c r="BD52" s="13">
        <v>1573.1</v>
      </c>
      <c r="BE52" s="14">
        <f t="shared" si="25"/>
        <v>144.69999999999982</v>
      </c>
      <c r="BF52" s="18">
        <f t="shared" si="26"/>
        <v>110.1302156258751</v>
      </c>
    </row>
    <row r="53" spans="3:58" ht="15" thickBot="1">
      <c r="C53" s="7" t="s">
        <v>20</v>
      </c>
      <c r="D53" s="8"/>
      <c r="E53" s="8"/>
      <c r="F53" s="8"/>
      <c r="G53" s="13">
        <f t="shared" si="29"/>
        <v>551.4</v>
      </c>
      <c r="H53" s="13">
        <f t="shared" si="30"/>
        <v>537.3</v>
      </c>
      <c r="I53" s="13">
        <f t="shared" si="31"/>
        <v>-14.100000000000023</v>
      </c>
      <c r="J53" s="17">
        <f t="shared" si="4"/>
        <v>97.44287268770401</v>
      </c>
      <c r="K53" s="13">
        <v>46.5</v>
      </c>
      <c r="L53" s="13">
        <v>38.1</v>
      </c>
      <c r="M53" s="13">
        <f t="shared" si="5"/>
        <v>-8.399999999999999</v>
      </c>
      <c r="N53" s="17">
        <f t="shared" si="6"/>
        <v>81.93548387096774</v>
      </c>
      <c r="O53" s="13">
        <v>46.6</v>
      </c>
      <c r="P53" s="13">
        <v>43.3</v>
      </c>
      <c r="Q53" s="13">
        <f t="shared" si="7"/>
        <v>-3.3000000000000043</v>
      </c>
      <c r="R53" s="17">
        <f t="shared" si="8"/>
        <v>92.91845493562232</v>
      </c>
      <c r="S53" s="13">
        <v>46.9</v>
      </c>
      <c r="T53" s="13">
        <v>45.8</v>
      </c>
      <c r="U53" s="13">
        <f t="shared" si="9"/>
        <v>-1.1000000000000014</v>
      </c>
      <c r="V53" s="17">
        <f t="shared" si="28"/>
        <v>97.65458422174841</v>
      </c>
      <c r="W53" s="13">
        <v>46.5</v>
      </c>
      <c r="X53" s="13">
        <v>45.6</v>
      </c>
      <c r="Y53" s="13">
        <f t="shared" si="10"/>
        <v>-0.8999999999999986</v>
      </c>
      <c r="Z53" s="17">
        <f t="shared" si="11"/>
        <v>98.06451612903226</v>
      </c>
      <c r="AA53" s="13">
        <v>46.4</v>
      </c>
      <c r="AB53" s="13">
        <v>44.4</v>
      </c>
      <c r="AC53" s="13">
        <f t="shared" si="12"/>
        <v>-2</v>
      </c>
      <c r="AD53" s="18">
        <f t="shared" si="13"/>
        <v>95.6896551724138</v>
      </c>
      <c r="AE53" s="13">
        <v>46.4</v>
      </c>
      <c r="AF53" s="13">
        <v>40.6</v>
      </c>
      <c r="AG53" s="14">
        <f t="shared" si="14"/>
        <v>-5.799999999999997</v>
      </c>
      <c r="AH53" s="14">
        <f t="shared" si="15"/>
        <v>87.5</v>
      </c>
      <c r="AI53" s="13">
        <v>44.2</v>
      </c>
      <c r="AJ53" s="13">
        <v>51.5</v>
      </c>
      <c r="AK53" s="14">
        <f t="shared" si="16"/>
        <v>7.299999999999997</v>
      </c>
      <c r="AL53" s="18">
        <f t="shared" si="17"/>
        <v>116.51583710407239</v>
      </c>
      <c r="AM53" s="13">
        <v>46</v>
      </c>
      <c r="AN53" s="13">
        <v>45.2</v>
      </c>
      <c r="AO53" s="14">
        <f t="shared" si="18"/>
        <v>-0.7999999999999972</v>
      </c>
      <c r="AP53" s="18">
        <f t="shared" si="19"/>
        <v>98.26086956521739</v>
      </c>
      <c r="AQ53" s="13">
        <v>44.9</v>
      </c>
      <c r="AR53" s="13">
        <v>42</v>
      </c>
      <c r="AS53" s="14">
        <f t="shared" si="20"/>
        <v>-2.8999999999999986</v>
      </c>
      <c r="AT53" s="18">
        <f t="shared" si="21"/>
        <v>93.54120267260579</v>
      </c>
      <c r="AU53" s="13">
        <v>46.5</v>
      </c>
      <c r="AV53" s="13">
        <v>46.5</v>
      </c>
      <c r="AW53" s="14">
        <f t="shared" si="27"/>
        <v>0</v>
      </c>
      <c r="AX53" s="18">
        <f t="shared" si="22"/>
        <v>100</v>
      </c>
      <c r="AY53" s="13">
        <v>45</v>
      </c>
      <c r="AZ53" s="13">
        <v>43.2</v>
      </c>
      <c r="BA53" s="14">
        <f t="shared" si="23"/>
        <v>-1.7999999999999972</v>
      </c>
      <c r="BB53" s="18">
        <f t="shared" si="24"/>
        <v>96</v>
      </c>
      <c r="BC53" s="13">
        <v>45.5</v>
      </c>
      <c r="BD53" s="13">
        <v>51.1</v>
      </c>
      <c r="BE53" s="14">
        <f t="shared" si="25"/>
        <v>5.600000000000001</v>
      </c>
      <c r="BF53" s="18">
        <f t="shared" si="26"/>
        <v>112.3076923076923</v>
      </c>
    </row>
    <row r="54" spans="3:58" ht="15.75" thickBot="1">
      <c r="C54" s="19" t="s">
        <v>16</v>
      </c>
      <c r="D54" s="8"/>
      <c r="E54" s="8"/>
      <c r="F54" s="8"/>
      <c r="G54" s="13">
        <f>G50+G51+G52+G53</f>
        <v>22631.9</v>
      </c>
      <c r="H54" s="13">
        <f>H50+H51+H52+H53</f>
        <v>22209.2</v>
      </c>
      <c r="I54" s="13">
        <f t="shared" si="31"/>
        <v>-422.7000000000007</v>
      </c>
      <c r="J54" s="17">
        <f t="shared" si="4"/>
        <v>98.13228230948351</v>
      </c>
      <c r="K54" s="20">
        <f>K50+K51+K52+K53</f>
        <v>1763.7</v>
      </c>
      <c r="L54" s="20">
        <f>L50+L51+L52+L53</f>
        <v>1517.1999999999998</v>
      </c>
      <c r="M54" s="13">
        <f t="shared" si="5"/>
        <v>-246.50000000000023</v>
      </c>
      <c r="N54" s="17">
        <f t="shared" si="6"/>
        <v>86.02370017576683</v>
      </c>
      <c r="O54" s="20">
        <f>SUM(O50:O53)</f>
        <v>1816.3</v>
      </c>
      <c r="P54" s="20">
        <f>SUM(P50:P53)</f>
        <v>1771.6000000000001</v>
      </c>
      <c r="Q54" s="13">
        <f t="shared" si="7"/>
        <v>-44.69999999999982</v>
      </c>
      <c r="R54" s="17">
        <f t="shared" si="8"/>
        <v>97.53895281616474</v>
      </c>
      <c r="S54" s="20">
        <f>SUM(S50:S53)</f>
        <v>1801.2</v>
      </c>
      <c r="T54" s="20">
        <f>SUM(T50:T53)</f>
        <v>1767.3</v>
      </c>
      <c r="U54" s="13">
        <f t="shared" si="9"/>
        <v>-33.90000000000009</v>
      </c>
      <c r="V54" s="17">
        <f t="shared" si="28"/>
        <v>98.11792138574283</v>
      </c>
      <c r="W54" s="20">
        <f>SUM(W50:W53)</f>
        <v>1809.6000000000001</v>
      </c>
      <c r="X54" s="20">
        <f>SUM(X50:X53)</f>
        <v>1793.4999999999998</v>
      </c>
      <c r="Y54" s="13">
        <f t="shared" si="10"/>
        <v>-16.100000000000364</v>
      </c>
      <c r="Z54" s="17">
        <f t="shared" si="11"/>
        <v>99.11030061892129</v>
      </c>
      <c r="AA54" s="20">
        <f>SUM(AA50:AA53)</f>
        <v>1806.3000000000002</v>
      </c>
      <c r="AB54" s="20">
        <f>SUM(AB50:AB53)</f>
        <v>1738.7</v>
      </c>
      <c r="AC54" s="13">
        <f t="shared" si="12"/>
        <v>-67.60000000000014</v>
      </c>
      <c r="AD54" s="18">
        <f t="shared" si="13"/>
        <v>96.25754304379116</v>
      </c>
      <c r="AE54" s="20">
        <f>SUM(AE50:AE53)</f>
        <v>1776.3</v>
      </c>
      <c r="AF54" s="20">
        <f>SUM(AF50:AF53)</f>
        <v>1592.5</v>
      </c>
      <c r="AG54" s="14">
        <f t="shared" si="14"/>
        <v>-183.79999999999995</v>
      </c>
      <c r="AH54" s="14">
        <f t="shared" si="15"/>
        <v>89.65264876428532</v>
      </c>
      <c r="AI54" s="20">
        <f>SUM(AI50:AI53)</f>
        <v>2024.2</v>
      </c>
      <c r="AJ54" s="20">
        <f>SUM(AJ50:AJ53)</f>
        <v>2141.1</v>
      </c>
      <c r="AK54" s="14">
        <f t="shared" si="16"/>
        <v>116.89999999999986</v>
      </c>
      <c r="AL54" s="18">
        <f t="shared" si="17"/>
        <v>105.7751210354708</v>
      </c>
      <c r="AM54" s="20">
        <f>SUM(AM50:AM53)</f>
        <v>1916.5</v>
      </c>
      <c r="AN54" s="20">
        <f>SUM(AN50:AN53)</f>
        <v>1948.5</v>
      </c>
      <c r="AO54" s="14">
        <f t="shared" si="18"/>
        <v>32</v>
      </c>
      <c r="AP54" s="18">
        <f t="shared" si="19"/>
        <v>101.66971040960084</v>
      </c>
      <c r="AQ54" s="20">
        <f>SUM(AQ50:AQ53)</f>
        <v>1958.8000000000002</v>
      </c>
      <c r="AR54" s="20">
        <f>SUM(AR50:AR53)</f>
        <v>1851.4</v>
      </c>
      <c r="AS54" s="14">
        <f t="shared" si="20"/>
        <v>-107.40000000000009</v>
      </c>
      <c r="AT54" s="18">
        <f t="shared" si="21"/>
        <v>94.51705125587094</v>
      </c>
      <c r="AU54" s="20">
        <f>SUM(AU50:AU53)</f>
        <v>1996</v>
      </c>
      <c r="AV54" s="20">
        <f>SUM(AV50:AV53)</f>
        <v>2043.1</v>
      </c>
      <c r="AW54" s="14">
        <f t="shared" si="27"/>
        <v>47.09999999999991</v>
      </c>
      <c r="AX54" s="18">
        <f t="shared" si="22"/>
        <v>102.35971943887776</v>
      </c>
      <c r="AY54" s="20">
        <f>SUM(AY50:AY53)</f>
        <v>1960.2</v>
      </c>
      <c r="AZ54" s="20">
        <f>SUM(AZ50:AZ53)</f>
        <v>1858.0000000000002</v>
      </c>
      <c r="BA54" s="14">
        <f t="shared" si="23"/>
        <v>-102.19999999999982</v>
      </c>
      <c r="BB54" s="18">
        <f t="shared" si="24"/>
        <v>94.78624630139782</v>
      </c>
      <c r="BC54" s="20">
        <f>SUM(BC50:BC53)</f>
        <v>2002.8000000000002</v>
      </c>
      <c r="BD54" s="20">
        <f>SUM(BD50:BD53)</f>
        <v>2186.2999999999997</v>
      </c>
      <c r="BE54" s="14">
        <f t="shared" si="25"/>
        <v>183.49999999999955</v>
      </c>
      <c r="BF54" s="18">
        <f t="shared" si="26"/>
        <v>109.16217295785897</v>
      </c>
    </row>
    <row r="55" spans="3:58" ht="15" thickBot="1">
      <c r="C55" s="7"/>
      <c r="D55" s="8"/>
      <c r="E55" s="8"/>
      <c r="F55" s="8"/>
      <c r="G55" s="13"/>
      <c r="H55" s="13"/>
      <c r="I55" s="13"/>
      <c r="J55" s="17"/>
      <c r="K55" s="13"/>
      <c r="L55" s="13"/>
      <c r="M55" s="13"/>
      <c r="N55" s="17"/>
      <c r="O55" s="13"/>
      <c r="P55" s="13"/>
      <c r="Q55" s="13"/>
      <c r="R55" s="17"/>
      <c r="S55" s="13"/>
      <c r="T55" s="13"/>
      <c r="U55" s="13"/>
      <c r="V55" s="17"/>
      <c r="W55" s="13"/>
      <c r="X55" s="13"/>
      <c r="Y55" s="13"/>
      <c r="Z55" s="17"/>
      <c r="AA55" s="13"/>
      <c r="AB55" s="13"/>
      <c r="AC55" s="13"/>
      <c r="AD55" s="18"/>
      <c r="AE55" s="13"/>
      <c r="AF55" s="13"/>
      <c r="AG55" s="14"/>
      <c r="AH55" s="14"/>
      <c r="AI55" s="13"/>
      <c r="AJ55" s="13"/>
      <c r="AK55" s="14"/>
      <c r="AL55" s="18"/>
      <c r="AM55" s="13"/>
      <c r="AN55" s="13"/>
      <c r="AO55" s="14"/>
      <c r="AP55" s="18"/>
      <c r="AQ55" s="13"/>
      <c r="AR55" s="13"/>
      <c r="AS55" s="14"/>
      <c r="AT55" s="18"/>
      <c r="AU55" s="13"/>
      <c r="AV55" s="13"/>
      <c r="AW55" s="14"/>
      <c r="AX55" s="18"/>
      <c r="AY55" s="13"/>
      <c r="AZ55" s="13"/>
      <c r="BA55" s="14"/>
      <c r="BB55" s="18"/>
      <c r="BC55" s="13"/>
      <c r="BD55" s="13"/>
      <c r="BE55" s="14"/>
      <c r="BF55" s="18"/>
    </row>
    <row r="56" spans="3:58" ht="15.75" thickBot="1">
      <c r="C56" s="19" t="s">
        <v>21</v>
      </c>
      <c r="D56" s="8"/>
      <c r="E56" s="8"/>
      <c r="F56" s="8"/>
      <c r="G56" s="13">
        <f>G49+G54</f>
        <v>31257.700000000004</v>
      </c>
      <c r="H56" s="13">
        <f>H49+H54</f>
        <v>30803.800000000003</v>
      </c>
      <c r="I56" s="13">
        <f t="shared" si="31"/>
        <v>-453.90000000000146</v>
      </c>
      <c r="J56" s="17">
        <f t="shared" si="4"/>
        <v>98.54787780290937</v>
      </c>
      <c r="K56" s="20">
        <f>K49+K54</f>
        <v>2511.8</v>
      </c>
      <c r="L56" s="20">
        <f>L49+L54</f>
        <v>2150.4999999999995</v>
      </c>
      <c r="M56" s="13">
        <f t="shared" si="5"/>
        <v>-361.30000000000064</v>
      </c>
      <c r="N56" s="17">
        <f t="shared" si="6"/>
        <v>85.61589298511025</v>
      </c>
      <c r="O56" s="20">
        <f>O49+O54</f>
        <v>2576.4</v>
      </c>
      <c r="P56" s="20">
        <f>P49+P54</f>
        <v>2493</v>
      </c>
      <c r="Q56" s="13">
        <f t="shared" si="7"/>
        <v>-83.40000000000009</v>
      </c>
      <c r="R56" s="17">
        <f t="shared" si="8"/>
        <v>96.76292501164416</v>
      </c>
      <c r="S56" s="20">
        <f>S54+S49</f>
        <v>2546</v>
      </c>
      <c r="T56" s="20">
        <f>T49+T54</f>
        <v>2530</v>
      </c>
      <c r="U56" s="13">
        <f t="shared" si="9"/>
        <v>-16</v>
      </c>
      <c r="V56" s="17">
        <f>T56*100/S56</f>
        <v>99.37156323644933</v>
      </c>
      <c r="W56" s="20">
        <f>W49+W54</f>
        <v>2556.9</v>
      </c>
      <c r="X56" s="20">
        <f>X49+X54</f>
        <v>2528.7999999999997</v>
      </c>
      <c r="Y56" s="13">
        <f t="shared" si="10"/>
        <v>-28.100000000000364</v>
      </c>
      <c r="Z56" s="17">
        <f t="shared" si="11"/>
        <v>98.9010129453635</v>
      </c>
      <c r="AA56" s="20">
        <f>AA49+AA54</f>
        <v>2554.4</v>
      </c>
      <c r="AB56" s="20">
        <f>AB49+AB54</f>
        <v>2475</v>
      </c>
      <c r="AC56" s="13">
        <f t="shared" si="12"/>
        <v>-79.40000000000009</v>
      </c>
      <c r="AD56" s="18">
        <f t="shared" si="13"/>
        <v>96.8916379580332</v>
      </c>
      <c r="AE56" s="20">
        <f>AE49+AE54</f>
        <v>2519.1</v>
      </c>
      <c r="AF56" s="20">
        <f>AF49+AF54</f>
        <v>2253.9</v>
      </c>
      <c r="AG56" s="14">
        <f t="shared" si="14"/>
        <v>-265.1999999999998</v>
      </c>
      <c r="AH56" s="14">
        <f t="shared" si="15"/>
        <v>89.4724306299869</v>
      </c>
      <c r="AI56" s="20">
        <f>AI49+AI54</f>
        <v>2767.5</v>
      </c>
      <c r="AJ56" s="20">
        <f>AJ54+AJ49</f>
        <v>2973.1000000000004</v>
      </c>
      <c r="AK56" s="14">
        <f t="shared" si="16"/>
        <v>205.60000000000036</v>
      </c>
      <c r="AL56" s="18">
        <f t="shared" si="17"/>
        <v>107.4290876242096</v>
      </c>
      <c r="AM56" s="20">
        <f>AM49+AM54</f>
        <v>2661.5</v>
      </c>
      <c r="AN56" s="20">
        <f>AN49+AN54</f>
        <v>2703.2</v>
      </c>
      <c r="AO56" s="14">
        <f t="shared" si="18"/>
        <v>41.69999999999982</v>
      </c>
      <c r="AP56" s="18">
        <f t="shared" si="19"/>
        <v>101.56678564719144</v>
      </c>
      <c r="AQ56" s="20">
        <f>AQ49+AQ54</f>
        <v>2686.4</v>
      </c>
      <c r="AR56" s="20">
        <f>AR49+AR54</f>
        <v>2553.7</v>
      </c>
      <c r="AS56" s="14">
        <f t="shared" si="20"/>
        <v>-132.70000000000027</v>
      </c>
      <c r="AT56" s="18">
        <f t="shared" si="21"/>
        <v>95.06030375223345</v>
      </c>
      <c r="AU56" s="20">
        <f>AU54+AU49</f>
        <v>2645.2</v>
      </c>
      <c r="AV56" s="20">
        <f>AV54+AV49</f>
        <v>2768.8999999999996</v>
      </c>
      <c r="AW56" s="14">
        <f t="shared" si="27"/>
        <v>123.69999999999982</v>
      </c>
      <c r="AX56" s="18">
        <f t="shared" si="22"/>
        <v>104.67639497958565</v>
      </c>
      <c r="AY56" s="20">
        <f>AY54+AY49</f>
        <v>2597.3</v>
      </c>
      <c r="AZ56" s="20">
        <f>AZ49+AZ54</f>
        <v>2461.5000000000005</v>
      </c>
      <c r="BA56" s="14">
        <f t="shared" si="23"/>
        <v>-135.79999999999973</v>
      </c>
      <c r="BB56" s="18">
        <f t="shared" si="24"/>
        <v>94.77149347399224</v>
      </c>
      <c r="BC56" s="20">
        <f>BC49+BC54</f>
        <v>2635.2000000000003</v>
      </c>
      <c r="BD56" s="20">
        <f>BD49+BD54</f>
        <v>2912.2</v>
      </c>
      <c r="BE56" s="14">
        <f t="shared" si="25"/>
        <v>276.99999999999955</v>
      </c>
      <c r="BF56" s="18">
        <f t="shared" si="26"/>
        <v>110.51153612629021</v>
      </c>
    </row>
    <row r="57" spans="7:9" ht="14.25">
      <c r="G57" s="21"/>
      <c r="H57" s="21"/>
      <c r="I57" s="21"/>
    </row>
  </sheetData>
  <mergeCells count="5">
    <mergeCell ref="C36:D36"/>
    <mergeCell ref="I2:V2"/>
    <mergeCell ref="J4:V4"/>
    <mergeCell ref="C7:D7"/>
    <mergeCell ref="J33:V33"/>
  </mergeCells>
  <printOptions/>
  <pageMargins left="0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"Кристалл ГРУПП"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Zaharova</cp:lastModifiedBy>
  <cp:lastPrinted>2014-01-16T07:20:31Z</cp:lastPrinted>
  <dcterms:created xsi:type="dcterms:W3CDTF">2009-02-09T10:54:45Z</dcterms:created>
  <dcterms:modified xsi:type="dcterms:W3CDTF">2014-01-16T07:21:38Z</dcterms:modified>
  <cp:category/>
  <cp:version/>
  <cp:contentType/>
  <cp:contentStatus/>
</cp:coreProperties>
</file>